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25320" yWindow="-120" windowWidth="25440" windowHeight="15390" tabRatio="898"/>
  </bookViews>
  <sheets>
    <sheet name="KPIs_Sustainable_Construction" sheetId="18" r:id="rId1"/>
    <sheet name="KPIs_Green_Mortgages" sheetId="19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9" l="1"/>
  <c r="E22" i="19"/>
  <c r="E17" i="19"/>
  <c r="E16" i="19"/>
  <c r="C10" i="19" l="1"/>
  <c r="C11" i="19" s="1"/>
  <c r="C27" i="19"/>
  <c r="C28" i="19"/>
  <c r="C29" i="19"/>
</calcChain>
</file>

<file path=xl/sharedStrings.xml><?xml version="1.0" encoding="utf-8"?>
<sst xmlns="http://schemas.openxmlformats.org/spreadsheetml/2006/main" count="59" uniqueCount="44">
  <si>
    <t>kWh/m²</t>
  </si>
  <si>
    <t>tCO₂/m²</t>
  </si>
  <si>
    <t>tCO₂</t>
  </si>
  <si>
    <t>Aligned with ICMA Harmonized Framework for Impact Reporting June 2024</t>
  </si>
  <si>
    <t>Indicator</t>
  </si>
  <si>
    <t>Units</t>
  </si>
  <si>
    <t>Primary energy of the portfolio</t>
  </si>
  <si>
    <t>Average primary energy of a sustainable building</t>
  </si>
  <si>
    <t>Average primary energy of an average building in Spain</t>
  </si>
  <si>
    <t>Average portfolio emissions</t>
  </si>
  <si>
    <t>Annual portfolio emissions savings</t>
  </si>
  <si>
    <t>MWh / year</t>
  </si>
  <si>
    <t>Percentage</t>
  </si>
  <si>
    <t>Primary energy savings of the portfolio compared to the average building in Spain</t>
  </si>
  <si>
    <t>% Savings in primary energy of the portfolio compared to average building in Spain</t>
  </si>
  <si>
    <t>% Savings in primary energy of the portfolio compared to the sustainable building threshold</t>
  </si>
  <si>
    <t>Primary energy savings of the portfolio compared to the sustainable building threshold</t>
  </si>
  <si>
    <t>Of which total emissions savings - category A projects</t>
  </si>
  <si>
    <t>Of which total emissions savings - BREEAM / LEED category projects</t>
  </si>
  <si>
    <t>m2</t>
  </si>
  <si>
    <t>Surface area portfolio (m2)</t>
  </si>
  <si>
    <t>Avoided Emissions (tCO₂)</t>
  </si>
  <si>
    <t>(proportional calculation of €562m over the reported €824m)</t>
  </si>
  <si>
    <t>MWh</t>
  </si>
  <si>
    <t>Energy Saved (MWh)</t>
  </si>
  <si>
    <t>Absolute values ​​of the portfolio, for €562m</t>
  </si>
  <si>
    <t>Average kgCO₂/m²year average dwelling Spain C category, within best 5%</t>
  </si>
  <si>
    <t>Average  CO2 emissions dwelling A/European Taxonomy</t>
  </si>
  <si>
    <r>
      <t>Average CO</t>
    </r>
    <r>
      <rPr>
        <vertAlign val="subscript"/>
        <sz val="11"/>
        <color theme="1"/>
        <rFont val="Roboto"/>
      </rPr>
      <t>2</t>
    </r>
    <r>
      <rPr>
        <sz val="11"/>
        <color theme="1"/>
        <rFont val="Roboto"/>
      </rPr>
      <t xml:space="preserve"> emissions dwelling financed by BBVA</t>
    </r>
  </si>
  <si>
    <t xml:space="preserve">PENR average dwelling Spain C category, within best 5% </t>
  </si>
  <si>
    <t>PENR dwelling Aeuropean Taxonomy</t>
  </si>
  <si>
    <t>PENR dwelling financed by BBVA</t>
  </si>
  <si>
    <t>€</t>
  </si>
  <si>
    <t>Average amount of loan</t>
  </si>
  <si>
    <t>Number of assets</t>
  </si>
  <si>
    <t>m€</t>
  </si>
  <si>
    <t>Amount provided (m€)</t>
  </si>
  <si>
    <t>Identification of the assets</t>
  </si>
  <si>
    <t>KPIs for sustainable construction projects                  (A certified and LEED or BREEAM Certified)*</t>
  </si>
  <si>
    <t xml:space="preserve">Non-Renewable Primary Energy (Primary Energy Demand) </t>
  </si>
  <si>
    <t>kgCO₂/m²year</t>
  </si>
  <si>
    <t>CO2 emissions</t>
  </si>
  <si>
    <t>kWh/m²year</t>
  </si>
  <si>
    <t>vs dwelling financed by BBVA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</si>
</sst>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Roboto"/>
    </font>
    <font>
      <b/>
      <sz val="12"/>
      <color theme="1"/>
      <name val="Roboto"/>
    </font>
    <font>
      <b/>
      <sz val="14"/>
      <color theme="1"/>
      <name val="Roboto"/>
    </font>
    <font>
      <b/>
      <sz val="11"/>
      <color theme="1"/>
      <name val="Roboto"/>
    </font>
    <font>
      <sz val="11"/>
      <color theme="1"/>
      <name val="Roboto"/>
    </font>
    <font>
      <i/>
      <sz val="11"/>
      <color theme="1"/>
      <name val="Roboto"/>
    </font>
    <font>
      <vertAlign val="subscript"/>
      <sz val="11"/>
      <color theme="1"/>
      <name val="Roboto"/>
    </font>
    <font>
      <sz val="11"/>
      <color rgb="FFFF0000"/>
      <name val="Calibri"/>
      <family val="2"/>
      <scheme val="minor"/>
    </font>
    <font>
      <b/>
      <u/>
      <sz val="12"/>
      <color theme="1"/>
      <name val="Roboto"/>
    </font>
    <font>
      <b/>
      <sz val="12"/>
      <color rgb="FFFF0000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8" fillId="0" borderId="0" xfId="0" applyFont="1" applyAlignment="1">
      <alignment wrapText="1"/>
    </xf>
    <xf numFmtId="0" fontId="10" fillId="2" borderId="0" xfId="0" applyFont="1" applyFill="1"/>
    <xf numFmtId="3" fontId="10" fillId="2" borderId="0" xfId="0" applyNumberFormat="1" applyFont="1" applyFill="1"/>
    <xf numFmtId="0" fontId="11" fillId="2" borderId="0" xfId="0" applyFont="1" applyFill="1"/>
    <xf numFmtId="9" fontId="10" fillId="2" borderId="0" xfId="7" applyFont="1" applyFill="1"/>
    <xf numFmtId="2" fontId="10" fillId="2" borderId="0" xfId="0" applyNumberFormat="1" applyFont="1" applyFill="1"/>
    <xf numFmtId="1" fontId="10" fillId="2" borderId="0" xfId="0" applyNumberFormat="1" applyFont="1" applyFill="1"/>
    <xf numFmtId="0" fontId="9" fillId="2" borderId="0" xfId="0" applyFont="1" applyFill="1"/>
    <xf numFmtId="3" fontId="9" fillId="2" borderId="0" xfId="0" applyNumberFormat="1" applyFont="1" applyFill="1"/>
    <xf numFmtId="0" fontId="7" fillId="3" borderId="0" xfId="0" applyFont="1" applyFill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2" fontId="6" fillId="0" borderId="0" xfId="0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vertical="center" wrapText="1"/>
    </xf>
    <xf numFmtId="0" fontId="15" fillId="2" borderId="0" xfId="0" applyFont="1" applyFill="1" applyAlignment="1">
      <alignment wrapText="1"/>
    </xf>
    <xf numFmtId="0" fontId="13" fillId="2" borderId="0" xfId="0" applyFont="1" applyFill="1"/>
    <xf numFmtId="0" fontId="14" fillId="4" borderId="0" xfId="0" applyFont="1" applyFill="1" applyAlignment="1">
      <alignment wrapText="1"/>
    </xf>
    <xf numFmtId="0" fontId="0" fillId="4" borderId="0" xfId="0" applyFill="1"/>
    <xf numFmtId="0" fontId="7" fillId="4" borderId="0" xfId="0" applyFont="1" applyFill="1"/>
    <xf numFmtId="0" fontId="14" fillId="4" borderId="0" xfId="0" applyFont="1" applyFill="1" applyBorder="1" applyAlignment="1">
      <alignment wrapText="1"/>
    </xf>
    <xf numFmtId="2" fontId="7" fillId="4" borderId="0" xfId="0" applyNumberFormat="1" applyFont="1" applyFill="1" applyBorder="1" applyAlignment="1">
      <alignment horizontal="right"/>
    </xf>
    <xf numFmtId="0" fontId="7" fillId="4" borderId="0" xfId="0" applyFont="1" applyFill="1" applyBorder="1"/>
    <xf numFmtId="2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9" fontId="6" fillId="0" borderId="0" xfId="7" applyFont="1" applyBorder="1" applyAlignment="1">
      <alignment horizontal="right" vertical="center"/>
    </xf>
    <xf numFmtId="0" fontId="10" fillId="0" borderId="0" xfId="0" applyFont="1" applyBorder="1" applyAlignment="1">
      <alignment vertical="center" wrapText="1"/>
    </xf>
    <xf numFmtId="2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9" fontId="10" fillId="2" borderId="0" xfId="7" applyFont="1" applyFill="1" applyAlignment="1">
      <alignment horizontal="left"/>
    </xf>
  </cellXfs>
  <cellStyles count="8">
    <cellStyle name="Normal" xfId="0" builtinId="0"/>
    <cellStyle name="Normal 2" xfId="2"/>
    <cellStyle name="Normal 3" xfId="3"/>
    <cellStyle name="Normal 4" xfId="4"/>
    <cellStyle name="Normal 5" xfId="5"/>
    <cellStyle name="Normal 6" xfId="1"/>
    <cellStyle name="Porcentaje" xfId="7" builtinId="5"/>
    <cellStyle name="Porcentaje 2" xfId="6"/>
  </cellStyles>
  <dxfs count="0"/>
  <tableStyles count="0" defaultTableStyle="TableStyleMedium9" defaultPivotStyle="PivotStyleLight16"/>
  <colors>
    <mruColors>
      <color rgb="FF079BED"/>
      <color rgb="FF366092"/>
      <color rgb="FFFFFFCC"/>
      <color rgb="FFF8A6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76200</xdr:rowOff>
    </xdr:from>
    <xdr:to>
      <xdr:col>1</xdr:col>
      <xdr:colOff>1885950</xdr:colOff>
      <xdr:row>5</xdr:row>
      <xdr:rowOff>38100</xdr:rowOff>
    </xdr:to>
    <xdr:pic>
      <xdr:nvPicPr>
        <xdr:cNvPr id="2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76200"/>
          <a:ext cx="2247900" cy="88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1797050</xdr:colOff>
      <xdr:row>4</xdr:row>
      <xdr:rowOff>171450</xdr:rowOff>
    </xdr:to>
    <xdr:pic>
      <xdr:nvPicPr>
        <xdr:cNvPr id="2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47900" cy="88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N25"/>
  <sheetViews>
    <sheetView showGridLines="0" tabSelected="1" workbookViewId="0">
      <selection activeCell="F17" sqref="F17"/>
    </sheetView>
  </sheetViews>
  <sheetFormatPr baseColWidth="10" defaultRowHeight="14.5"/>
  <cols>
    <col min="1" max="1" width="5.54296875" customWidth="1"/>
    <col min="2" max="2" width="67" style="1" customWidth="1"/>
    <col min="3" max="3" width="13.6328125" customWidth="1"/>
    <col min="4" max="4" width="14.08984375" customWidth="1"/>
  </cols>
  <sheetData>
    <row r="7" spans="2:4" ht="36">
      <c r="B7" s="3" t="s">
        <v>38</v>
      </c>
    </row>
    <row r="8" spans="2:4" ht="31">
      <c r="B8" s="12" t="s">
        <v>3</v>
      </c>
      <c r="C8" s="12"/>
      <c r="D8" s="12"/>
    </row>
    <row r="9" spans="2:4" s="21" customFormat="1" ht="15.5">
      <c r="B9" s="20"/>
      <c r="C9" s="20"/>
      <c r="D9" s="20"/>
    </row>
    <row r="10" spans="2:4" ht="15.5">
      <c r="B10" s="22" t="s">
        <v>4</v>
      </c>
      <c r="C10" s="23"/>
      <c r="D10" s="24" t="s">
        <v>5</v>
      </c>
    </row>
    <row r="11" spans="2:4" s="30" customFormat="1" ht="35" customHeight="1">
      <c r="B11" s="19" t="s">
        <v>6</v>
      </c>
      <c r="C11" s="28">
        <v>49.238291910354242</v>
      </c>
      <c r="D11" s="29" t="s">
        <v>0</v>
      </c>
    </row>
    <row r="12" spans="2:4" s="30" customFormat="1" ht="35" customHeight="1">
      <c r="B12" s="19" t="s">
        <v>7</v>
      </c>
      <c r="C12" s="28">
        <v>111.4964779108471</v>
      </c>
      <c r="D12" s="29" t="s">
        <v>0</v>
      </c>
    </row>
    <row r="13" spans="2:4" s="30" customFormat="1" ht="35" customHeight="1">
      <c r="B13" s="19" t="s">
        <v>15</v>
      </c>
      <c r="C13" s="31">
        <v>0.55838701963549631</v>
      </c>
      <c r="D13" s="29" t="s">
        <v>12</v>
      </c>
    </row>
    <row r="14" spans="2:4" s="30" customFormat="1" ht="35" customHeight="1">
      <c r="B14" s="19" t="s">
        <v>16</v>
      </c>
      <c r="C14" s="28">
        <v>6833.6546086999997</v>
      </c>
      <c r="D14" s="29" t="s">
        <v>11</v>
      </c>
    </row>
    <row r="15" spans="2:4" s="30" customFormat="1" ht="35" customHeight="1">
      <c r="B15" s="19" t="s">
        <v>8</v>
      </c>
      <c r="C15" s="28">
        <v>118.40345259923406</v>
      </c>
      <c r="D15" s="29" t="s">
        <v>0</v>
      </c>
    </row>
    <row r="16" spans="2:4" s="30" customFormat="1" ht="35" customHeight="1">
      <c r="B16" s="19" t="s">
        <v>14</v>
      </c>
      <c r="C16" s="31">
        <v>0.58414817448766887</v>
      </c>
      <c r="D16" s="29" t="s">
        <v>12</v>
      </c>
    </row>
    <row r="17" spans="2:14" s="30" customFormat="1" ht="35" customHeight="1">
      <c r="B17" s="19" t="s">
        <v>13</v>
      </c>
      <c r="C17" s="28">
        <v>5141.0844348428163</v>
      </c>
      <c r="D17" s="29" t="s">
        <v>11</v>
      </c>
    </row>
    <row r="18" spans="2:14" ht="15.5">
      <c r="B18" s="13"/>
      <c r="C18" s="17"/>
      <c r="D18" s="14"/>
    </row>
    <row r="19" spans="2:14" s="2" customFormat="1" ht="15.5">
      <c r="B19" s="25" t="s">
        <v>9</v>
      </c>
      <c r="C19" s="26">
        <v>6.0070716130632178</v>
      </c>
      <c r="D19" s="27" t="s">
        <v>1</v>
      </c>
    </row>
    <row r="20" spans="2:14" s="2" customFormat="1" ht="15.5">
      <c r="B20" s="15"/>
      <c r="C20" s="18"/>
      <c r="D20" s="16"/>
    </row>
    <row r="21" spans="2:14" s="2" customFormat="1" ht="15.5">
      <c r="B21" s="25" t="s">
        <v>10</v>
      </c>
      <c r="C21" s="26">
        <v>1044.3842271163749</v>
      </c>
      <c r="D21" s="27" t="s">
        <v>2</v>
      </c>
    </row>
    <row r="22" spans="2:14" s="35" customFormat="1" ht="35" customHeight="1">
      <c r="B22" s="32" t="s">
        <v>17</v>
      </c>
      <c r="C22" s="33">
        <v>431.30105747585816</v>
      </c>
      <c r="D22" s="34" t="s">
        <v>2</v>
      </c>
    </row>
    <row r="23" spans="2:14" s="35" customFormat="1" ht="35" customHeight="1">
      <c r="B23" s="32" t="s">
        <v>18</v>
      </c>
      <c r="C23" s="33">
        <v>613.08316964051664</v>
      </c>
      <c r="D23" s="34" t="s">
        <v>2</v>
      </c>
    </row>
    <row r="24" spans="2:14"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2:14">
      <c r="E25" s="2"/>
      <c r="F25" s="2"/>
      <c r="G25" s="2"/>
      <c r="H25" s="2"/>
      <c r="I25" s="2"/>
      <c r="J25" s="2"/>
      <c r="K25" s="2"/>
      <c r="L25" s="2"/>
      <c r="M25" s="2"/>
      <c r="N25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9"/>
  <sheetViews>
    <sheetView workbookViewId="0">
      <selection activeCell="F37" sqref="F37"/>
    </sheetView>
  </sheetViews>
  <sheetFormatPr baseColWidth="10" defaultColWidth="6.453125" defaultRowHeight="14"/>
  <cols>
    <col min="1" max="1" width="6.453125" style="4"/>
    <col min="2" max="2" width="66.453125" style="4" customWidth="1"/>
    <col min="3" max="3" width="22.1796875" style="4" customWidth="1"/>
    <col min="4" max="4" width="15.36328125" style="4" bestFit="1" customWidth="1"/>
    <col min="5" max="8" width="6.453125" style="4"/>
    <col min="9" max="9" width="10.08984375" style="4" customWidth="1"/>
    <col min="10" max="16384" width="6.453125" style="4"/>
  </cols>
  <sheetData>
    <row r="7" spans="2:9" ht="15.5">
      <c r="B7" s="12" t="s">
        <v>37</v>
      </c>
      <c r="C7" s="12"/>
      <c r="D7" s="12" t="s">
        <v>5</v>
      </c>
      <c r="E7" s="12"/>
      <c r="F7" s="12"/>
      <c r="G7" s="12"/>
      <c r="H7" s="12"/>
      <c r="I7" s="12"/>
    </row>
    <row r="9" spans="2:9">
      <c r="B9" s="10" t="s">
        <v>36</v>
      </c>
      <c r="C9" s="11">
        <v>562000000</v>
      </c>
      <c r="D9" s="10" t="s">
        <v>35</v>
      </c>
    </row>
    <row r="10" spans="2:9">
      <c r="B10" s="4" t="s">
        <v>34</v>
      </c>
      <c r="C10" s="9">
        <f>5345/824*562</f>
        <v>3645.4975728155341</v>
      </c>
    </row>
    <row r="11" spans="2:9">
      <c r="B11" s="4" t="s">
        <v>33</v>
      </c>
      <c r="C11" s="5">
        <f>C9*1000000/C10</f>
        <v>154162768942.93732</v>
      </c>
      <c r="D11" s="4" t="s">
        <v>32</v>
      </c>
    </row>
    <row r="13" spans="2:9" ht="15.5">
      <c r="B13" s="12" t="s">
        <v>39</v>
      </c>
      <c r="C13" s="12"/>
      <c r="D13" s="12"/>
      <c r="E13" s="12"/>
      <c r="F13" s="12"/>
      <c r="G13" s="12"/>
      <c r="H13" s="12"/>
      <c r="I13" s="12"/>
    </row>
    <row r="15" spans="2:9">
      <c r="B15" s="4" t="s">
        <v>31</v>
      </c>
      <c r="C15" s="8">
        <v>25.24</v>
      </c>
      <c r="D15" s="7" t="s">
        <v>42</v>
      </c>
    </row>
    <row r="16" spans="2:9">
      <c r="B16" s="4" t="s">
        <v>30</v>
      </c>
      <c r="C16" s="8">
        <v>29.71</v>
      </c>
      <c r="D16" s="7" t="s">
        <v>42</v>
      </c>
      <c r="E16" s="36">
        <f>+(C16-C15)/C16</f>
        <v>0.15045439246045111</v>
      </c>
      <c r="F16" s="4" t="s">
        <v>43</v>
      </c>
    </row>
    <row r="17" spans="2:9">
      <c r="B17" s="4" t="s">
        <v>29</v>
      </c>
      <c r="C17" s="8">
        <v>80.05</v>
      </c>
      <c r="D17" s="7" t="s">
        <v>42</v>
      </c>
      <c r="E17" s="36">
        <f>+(C17-C15)/C17</f>
        <v>0.68469706433479083</v>
      </c>
      <c r="F17" s="4" t="s">
        <v>43</v>
      </c>
    </row>
    <row r="19" spans="2:9" ht="15.5">
      <c r="B19" s="12" t="s">
        <v>41</v>
      </c>
      <c r="C19" s="12"/>
      <c r="D19" s="12"/>
      <c r="E19" s="12"/>
      <c r="F19" s="12"/>
      <c r="G19" s="12"/>
      <c r="H19" s="12"/>
      <c r="I19" s="12"/>
    </row>
    <row r="20" spans="2:9" ht="11.25" customHeight="1"/>
    <row r="21" spans="2:9" ht="16">
      <c r="B21" s="4" t="s">
        <v>28</v>
      </c>
      <c r="C21" s="8">
        <v>5.46</v>
      </c>
      <c r="D21" s="7" t="s">
        <v>40</v>
      </c>
    </row>
    <row r="22" spans="2:9">
      <c r="B22" s="4" t="s">
        <v>27</v>
      </c>
      <c r="C22" s="8">
        <v>6.77</v>
      </c>
      <c r="D22" s="7" t="s">
        <v>40</v>
      </c>
      <c r="E22" s="36">
        <f>+(C22-C21)/C22</f>
        <v>0.19350073855243718</v>
      </c>
      <c r="F22" s="4" t="s">
        <v>43</v>
      </c>
    </row>
    <row r="23" spans="2:9">
      <c r="B23" s="4" t="s">
        <v>26</v>
      </c>
      <c r="C23" s="8">
        <v>18.27</v>
      </c>
      <c r="D23" s="7" t="s">
        <v>40</v>
      </c>
      <c r="E23" s="36">
        <f>+(C23-C21)/C23</f>
        <v>0.70114942528735624</v>
      </c>
      <c r="F23" s="4" t="s">
        <v>43</v>
      </c>
    </row>
    <row r="25" spans="2:9" ht="15.5">
      <c r="B25" s="12" t="s">
        <v>25</v>
      </c>
      <c r="C25" s="12"/>
      <c r="D25" s="12"/>
      <c r="E25" s="12"/>
      <c r="F25" s="12"/>
      <c r="G25" s="12"/>
      <c r="H25" s="12"/>
      <c r="I25" s="12"/>
    </row>
    <row r="27" spans="2:9" ht="14.5">
      <c r="B27" s="4" t="s">
        <v>24</v>
      </c>
      <c r="C27" s="5">
        <f>13500.01/824*562</f>
        <v>9207.53109223301</v>
      </c>
      <c r="D27" s="4" t="s">
        <v>23</v>
      </c>
      <c r="E27" s="6" t="s">
        <v>22</v>
      </c>
    </row>
    <row r="28" spans="2:9">
      <c r="B28" s="4" t="s">
        <v>21</v>
      </c>
      <c r="C28" s="5">
        <f>3969.74/824*562</f>
        <v>2707.5168446601942</v>
      </c>
      <c r="D28" s="4" t="s">
        <v>2</v>
      </c>
    </row>
    <row r="29" spans="2:9">
      <c r="B29" s="4" t="s">
        <v>20</v>
      </c>
      <c r="C29" s="5">
        <f>3016136/824*562</f>
        <v>2057121.8834951457</v>
      </c>
      <c r="D29" s="4" t="s">
        <v>19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KPIs_Sustainable_Construction</vt:lpstr>
      <vt:lpstr>KPIs_Green_Mortgages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2025-02-13T11:40:27Z</dcterms:modified>
</cp:coreProperties>
</file>