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CA81G149\Financiación mayorista Covered Bonds &amp; ESG\1. Covered Bonds\Agencias de Rating\ECBC HTT\2024\4Q24\CI\"/>
    </mc:Choice>
  </mc:AlternateContent>
  <bookViews>
    <workbookView xWindow="0" yWindow="0" windowWidth="28800" windowHeight="11700" activeTab="1"/>
  </bookViews>
  <sheets>
    <sheet name="HTT General" sheetId="1" r:id="rId1"/>
    <sheet name="HTT Cdlnt" sheetId="2" r:id="rId2"/>
  </sheets>
  <externalReferences>
    <externalReference r:id="rId3"/>
  </externalReferences>
  <definedNames>
    <definedName name="UM_CoveredBondsBalance">'[1]ECB Moodys Surveillance'!$C$33</definedName>
    <definedName name="UM_CoverPoolBalance">'[1]ECB Moodys Surveillance'!$C$12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7" i="2" l="1"/>
  <c r="C19" i="2"/>
  <c r="C173" i="2" l="1"/>
  <c r="F159" i="2"/>
  <c r="F158" i="2"/>
  <c r="F157" i="2"/>
  <c r="F156" i="2"/>
  <c r="F155" i="2"/>
  <c r="F154" i="2"/>
  <c r="F153" i="2"/>
  <c r="F152" i="2"/>
  <c r="F151" i="2"/>
  <c r="F150" i="2"/>
  <c r="F149" i="2"/>
  <c r="F148" i="2"/>
  <c r="C140" i="2"/>
  <c r="C139" i="2"/>
  <c r="C138" i="2"/>
  <c r="C131" i="2"/>
  <c r="C130" i="2"/>
  <c r="C92" i="2"/>
  <c r="C91" i="2"/>
  <c r="C88" i="2"/>
  <c r="C87" i="2"/>
  <c r="C77" i="2"/>
  <c r="C75" i="2"/>
  <c r="C49" i="2" s="1"/>
  <c r="C65" i="2"/>
  <c r="C39" i="2"/>
  <c r="C42" i="2" s="1"/>
  <c r="D37" i="2"/>
  <c r="G36" i="2" s="1"/>
  <c r="G35" i="2"/>
  <c r="G33" i="2"/>
  <c r="G31" i="2"/>
  <c r="G29" i="2"/>
  <c r="G28" i="2"/>
  <c r="G27" i="2"/>
  <c r="G26" i="2"/>
  <c r="C26" i="2"/>
  <c r="F26" i="2" s="1"/>
  <c r="G25" i="2"/>
  <c r="C25" i="2"/>
  <c r="G24" i="2"/>
  <c r="C24" i="2"/>
  <c r="G23" i="2"/>
  <c r="C23" i="2"/>
  <c r="C37" i="2" s="1"/>
  <c r="G22" i="2"/>
  <c r="C22" i="2"/>
  <c r="F22" i="2" s="1"/>
  <c r="F155" i="1"/>
  <c r="C128" i="1"/>
  <c r="F128" i="1" s="1"/>
  <c r="C127" i="1"/>
  <c r="F127" i="1" s="1"/>
  <c r="C119" i="1"/>
  <c r="F119" i="1" s="1"/>
  <c r="C112" i="1"/>
  <c r="C129" i="1" s="1"/>
  <c r="C99" i="1"/>
  <c r="C98" i="1"/>
  <c r="C95" i="1"/>
  <c r="C94" i="1"/>
  <c r="C93" i="1"/>
  <c r="C89" i="1"/>
  <c r="C76" i="1"/>
  <c r="C75" i="1"/>
  <c r="C74" i="1"/>
  <c r="C73" i="1"/>
  <c r="C72" i="1"/>
  <c r="C71" i="1"/>
  <c r="C70" i="1"/>
  <c r="C77" i="1" s="1"/>
  <c r="C66" i="1"/>
  <c r="C39" i="1"/>
  <c r="C38" i="1"/>
  <c r="C54" i="1" s="1"/>
  <c r="C17" i="1"/>
  <c r="F41" i="2" l="1"/>
  <c r="F40" i="2"/>
  <c r="F39" i="2"/>
  <c r="F42" i="2" s="1"/>
  <c r="F25" i="2"/>
  <c r="F29" i="2"/>
  <c r="F36" i="2"/>
  <c r="F34" i="2"/>
  <c r="F32" i="2"/>
  <c r="F30" i="2"/>
  <c r="F28" i="2"/>
  <c r="F35" i="2"/>
  <c r="F33" i="2"/>
  <c r="F31" i="2"/>
  <c r="F27" i="2"/>
  <c r="F24" i="2"/>
  <c r="F23" i="2"/>
  <c r="F37" i="2" s="1"/>
  <c r="G30" i="2"/>
  <c r="G37" i="2" s="1"/>
  <c r="G32" i="2"/>
  <c r="G34" i="2"/>
  <c r="F81" i="1"/>
  <c r="F77" i="1"/>
  <c r="F80" i="1"/>
  <c r="F79" i="1"/>
  <c r="F82" i="1"/>
  <c r="F78" i="1"/>
  <c r="F74" i="1"/>
  <c r="C58" i="1"/>
  <c r="F58" i="1" s="1"/>
  <c r="F54" i="1"/>
  <c r="F75" i="1"/>
  <c r="F71" i="1"/>
  <c r="F72" i="1"/>
  <c r="F76" i="1"/>
  <c r="F73" i="1"/>
  <c r="F124" i="1"/>
  <c r="F120" i="1"/>
  <c r="F117" i="1"/>
  <c r="F113" i="1"/>
  <c r="F123" i="1"/>
  <c r="F116" i="1"/>
  <c r="F125" i="1"/>
  <c r="F121" i="1"/>
  <c r="F118" i="1"/>
  <c r="F114" i="1"/>
  <c r="F126" i="1"/>
  <c r="F122" i="1"/>
  <c r="F115" i="1"/>
  <c r="F70" i="1"/>
  <c r="C100" i="1"/>
  <c r="C138" i="1" s="1"/>
  <c r="D45" i="1"/>
  <c r="F112" i="1"/>
  <c r="F98" i="1" l="1"/>
  <c r="F99" i="1"/>
  <c r="F94" i="1"/>
  <c r="F95" i="1"/>
  <c r="C165" i="1"/>
  <c r="C167" i="1" s="1"/>
  <c r="C155" i="1"/>
  <c r="F97" i="1"/>
  <c r="F96" i="1"/>
  <c r="F93" i="1"/>
</calcChain>
</file>

<file path=xl/sharedStrings.xml><?xml version="1.0" encoding="utf-8"?>
<sst xmlns="http://schemas.openxmlformats.org/spreadsheetml/2006/main" count="1176" uniqueCount="786">
  <si>
    <t xml:space="preserve">A. Harmonised Transparency Template - General Information </t>
  </si>
  <si>
    <t>HTT 2024</t>
  </si>
  <si>
    <t>Reporting in Domestic Currency</t>
  </si>
  <si>
    <t>Euros</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</si>
  <si>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</si>
  <si>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</si>
  <si>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</si>
  <si>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</si>
  <si>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</si>
  <si>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</si>
  <si>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</si>
  <si>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</si>
  <si>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</si>
  <si>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</si>
  <si>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</si>
  <si>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Spain</t>
  </si>
  <si>
    <t>G.1.1.2</t>
  </si>
  <si>
    <t>Issuer Name</t>
  </si>
  <si>
    <t>Banco Bilbao Vizcaya Argentaria, S.A.</t>
  </si>
  <si>
    <t>G.1.1.3</t>
  </si>
  <si>
    <t>Link to Issuer's Website</t>
  </si>
  <si>
    <t>www.bbva.com</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</si>
  <si>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</si>
  <si>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</si>
  <si>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</si>
  <si>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</si>
  <si>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</si>
  <si>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</si>
  <si>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</si>
  <si>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</si>
  <si>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</si>
  <si>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</si>
  <si>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</si>
  <si>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</si>
  <si>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</si>
  <si>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</si>
  <si>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</si>
  <si>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</si>
  <si>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</si>
  <si>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</si>
  <si>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</si>
  <si>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</si>
  <si>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</si>
  <si>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http://accionistaseinversores.bbva.com/TLBB/tlbb/bbvair/esp/investors/issues/cedulas/index.jsp</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</si>
  <si>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</si>
  <si>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</si>
  <si>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</si>
  <si>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</si>
  <si>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</si>
  <si>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</si>
  <si>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</si>
  <si>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</si>
  <si>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</si>
  <si>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</si>
  <si>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</si>
  <si>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</si>
  <si>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</si>
  <si>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</si>
  <si>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</si>
  <si>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</si>
  <si>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</si>
  <si>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</si>
  <si>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</si>
  <si>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</si>
  <si>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</si>
  <si>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</si>
  <si>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</si>
  <si>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</si>
  <si>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</si>
  <si>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MINIMUN</t>
  </si>
  <si>
    <t>OG.3.2.1</t>
  </si>
  <si>
    <t>Optional information e.g. Asset Coverage Test (ACT)</t>
  </si>
  <si>
    <t>OG.3.2.2</t>
  </si>
  <si>
    <t>Optional information e.g. OC (NPV basis)</t>
  </si>
  <si>
    <t>OG.3.2.3</t>
  </si>
  <si>
    <t>OG.3.2.4</t>
  </si>
  <si>
    <t>OG.3.2.5</t>
  </si>
  <si>
    <t>OG.3.2.6</t>
  </si>
  <si>
    <t>3. Cover Pool Composition</t>
  </si>
  <si>
    <t>% Cover Pool</t>
  </si>
  <si>
    <t>G.3.3.1</t>
  </si>
  <si>
    <t>Mortgages</t>
  </si>
  <si>
    <t>see "CBLF-HTT--Mortgage Assets"</t>
  </si>
  <si>
    <t>G.3.3.2</t>
  </si>
  <si>
    <t>Export Finance</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</si>
  <si>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</si>
  <si>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</si>
  <si>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</si>
  <si>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</si>
  <si>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</si>
  <si>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</si>
  <si>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</si>
  <si>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</si>
  <si>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</si>
  <si>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</si>
  <si>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</si>
  <si>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</si>
  <si>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</si>
  <si>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</si>
  <si>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</si>
  <si>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</si>
  <si>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</si>
  <si>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</si>
  <si>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</si>
  <si>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</si>
  <si>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</si>
  <si>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</si>
  <si>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</si>
  <si>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</si>
  <si>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</si>
  <si>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</si>
  <si>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</si>
  <si>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</si>
  <si>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</si>
  <si>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</si>
  <si>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</si>
  <si>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</si>
  <si>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</si>
  <si>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</si>
  <si>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</si>
  <si>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</si>
  <si>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</si>
  <si>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</si>
  <si>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</si>
  <si>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</si>
  <si>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</si>
  <si>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</si>
  <si>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</si>
  <si>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</si>
  <si>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</si>
  <si>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</si>
  <si>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</si>
  <si>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</si>
  <si>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</si>
  <si>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</si>
  <si>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</si>
  <si>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</si>
  <si>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</si>
  <si>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</si>
  <si>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</si>
  <si>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</si>
  <si>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</si>
  <si>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</si>
  <si>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</si>
  <si>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</si>
  <si>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</si>
  <si>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</si>
  <si>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</si>
  <si>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</si>
  <si>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</si>
  <si>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</si>
  <si>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</si>
  <si>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</si>
  <si>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</si>
  <si>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</si>
  <si>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</si>
  <si>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</si>
  <si>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</si>
  <si>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</si>
  <si>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</si>
  <si>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</si>
  <si>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</si>
  <si>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</si>
  <si>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</si>
  <si>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</si>
  <si>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</si>
  <si>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</si>
  <si>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</si>
  <si>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</si>
  <si>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</si>
  <si>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</si>
  <si>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</si>
  <si>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</si>
  <si>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</si>
  <si>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</si>
  <si>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</si>
  <si>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</si>
  <si>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</si>
  <si>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</si>
  <si>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</si>
  <si>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</si>
  <si>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</si>
  <si>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</si>
  <si>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</si>
  <si>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</si>
  <si>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</si>
  <si>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</si>
  <si>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</si>
  <si>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</si>
  <si>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</si>
  <si>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</si>
  <si>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</si>
  <si>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</si>
  <si>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</si>
  <si>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</si>
  <si>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</si>
  <si>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</si>
  <si>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</si>
  <si>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</si>
  <si>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</si>
  <si>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</si>
  <si>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</si>
  <si>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</si>
  <si>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</si>
  <si>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</si>
  <si>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</si>
  <si>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</si>
  <si>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</si>
  <si>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</si>
  <si>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</si>
  <si>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</si>
  <si>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</si>
  <si>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</si>
  <si>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</si>
  <si>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</si>
  <si>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</si>
  <si>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</si>
  <si>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</si>
  <si>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</si>
  <si>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</si>
  <si>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</si>
  <si>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</si>
  <si>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</si>
  <si>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</si>
  <si>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</si>
  <si>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</si>
  <si>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</si>
  <si>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</si>
  <si>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</si>
  <si>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</si>
  <si>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</si>
  <si>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</si>
  <si>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</si>
  <si>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</si>
  <si>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</si>
  <si>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</si>
  <si>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</si>
  <si>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</si>
  <si>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</si>
  <si>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</si>
  <si>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</si>
  <si>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</si>
  <si>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</si>
  <si>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</si>
  <si>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</si>
  <si>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</si>
  <si>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</si>
  <si>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</si>
  <si>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</si>
  <si>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</si>
  <si>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</si>
  <si>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</si>
  <si>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</si>
  <si>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</si>
  <si>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</si>
  <si>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</si>
  <si>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</si>
  <si>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</si>
  <si>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</si>
  <si>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</si>
  <si>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</si>
  <si>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</si>
  <si>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</si>
  <si>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</si>
  <si>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</si>
  <si>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</si>
  <si>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</si>
  <si>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</si>
  <si>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</si>
  <si>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</si>
  <si>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</si>
  <si>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</si>
  <si>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</si>
  <si>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</si>
  <si>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</si>
  <si>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</si>
  <si>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</si>
  <si>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</si>
  <si>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</si>
  <si>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</si>
  <si>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</si>
  <si>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</si>
  <si>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</si>
  <si>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</si>
  <si>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</si>
  <si>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</si>
  <si>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</si>
  <si>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</si>
  <si>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</si>
  <si>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</si>
  <si>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</si>
  <si>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</si>
  <si>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</si>
  <si>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</si>
  <si>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</si>
  <si>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</si>
  <si>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</si>
  <si>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</si>
  <si>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</si>
  <si>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</si>
  <si>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</si>
  <si>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</si>
  <si>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</si>
  <si>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</si>
  <si>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</si>
  <si>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</si>
  <si>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</si>
  <si>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</si>
  <si>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</si>
  <si>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</si>
  <si>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</si>
  <si>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</si>
  <si>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</si>
  <si>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</si>
  <si>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</si>
  <si>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</si>
  <si>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</si>
  <si>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</si>
  <si>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</si>
  <si>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</si>
  <si>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</si>
  <si>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</si>
  <si>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</si>
  <si>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</si>
  <si>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</si>
  <si>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</si>
  <si>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</si>
  <si>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</si>
  <si>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</si>
  <si>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</si>
  <si>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</si>
  <si>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</si>
  <si>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</si>
  <si>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</si>
  <si>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</si>
  <si>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</si>
  <si>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</si>
  <si>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</si>
  <si>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</si>
  <si>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</si>
  <si>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https://coveredbondlabel.com/issuer/52/</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</si>
  <si>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</si>
  <si>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</si>
  <si>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</si>
  <si>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</si>
  <si>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</si>
  <si>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</si>
  <si>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</si>
  <si>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</si>
  <si>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</si>
  <si>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</si>
  <si>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</si>
  <si>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</si>
  <si>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</si>
  <si>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</si>
  <si>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</si>
  <si>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</si>
  <si>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</si>
  <si>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</si>
  <si>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[For completion]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</si>
  <si>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</si>
  <si>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</si>
  <si>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</si>
  <si>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</si>
  <si>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</si>
  <si>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</si>
  <si>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</si>
  <si>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</si>
  <si>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</si>
  <si>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</si>
  <si>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</si>
  <si>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</si>
  <si>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</si>
  <si>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</si>
  <si>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</si>
  <si>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</si>
  <si>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</si>
  <si>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</si>
  <si>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</si>
  <si>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</si>
  <si>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</si>
  <si>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</si>
  <si>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</si>
  <si>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</si>
  <si>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</si>
  <si>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</si>
  <si>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</si>
  <si>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</si>
  <si>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</si>
  <si>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</si>
  <si>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</si>
  <si>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</si>
  <si>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</si>
  <si>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</si>
  <si>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</si>
  <si>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</si>
  <si>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</si>
  <si>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</si>
  <si>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</si>
  <si>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</si>
  <si>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</si>
  <si>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</si>
  <si>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</si>
  <si>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</si>
  <si>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</si>
  <si>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</si>
  <si>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</si>
  <si>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</si>
  <si>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</si>
  <si>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</si>
  <si>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</si>
  <si>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</si>
  <si>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</si>
  <si>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</si>
  <si>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</si>
  <si>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</si>
  <si>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</si>
  <si>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</si>
  <si>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</si>
  <si>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</si>
  <si>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</si>
  <si>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</si>
  <si>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43 for Mortgage Assets</t>
  </si>
  <si>
    <t>48 for Public Sector Assets</t>
  </si>
  <si>
    <t>G.4.1.5</t>
  </si>
  <si>
    <t>(c)        Type of cover assets:</t>
  </si>
  <si>
    <t>G.4.1.6</t>
  </si>
  <si>
    <t xml:space="preserve">(c)        Loan size: </t>
  </si>
  <si>
    <t>186 for Residential Mortgage Assets</t>
  </si>
  <si>
    <t>424 for Commercial Mortgage Assets</t>
  </si>
  <si>
    <t>18 for Public Sector Assets</t>
  </si>
  <si>
    <t>116 for Shipping Assets</t>
  </si>
  <si>
    <t>G.4.1.7</t>
  </si>
  <si>
    <t xml:space="preserve">(c)       Valuation Method: </t>
  </si>
  <si>
    <t>link to Glossary HG.1.15</t>
  </si>
  <si>
    <t>G.4.1.8</t>
  </si>
  <si>
    <t xml:space="preserve">            (d)        Interest rate risk - cover pool:</t>
  </si>
  <si>
    <t>149 for Mortgage Assets</t>
  </si>
  <si>
    <t>129 for Public Sector Assets</t>
  </si>
  <si>
    <t>80 for Shipping Assets</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</si>
  <si>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</si>
  <si>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</si>
  <si>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</si>
  <si>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</si>
  <si>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</si>
  <si>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</si>
  <si>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</si>
  <si>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</si>
  <si>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</si>
  <si>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</si>
  <si>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</si>
  <si>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</si>
  <si>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G.4.1.14</t>
  </si>
  <si>
    <t>(d)        Market Risk:</t>
  </si>
  <si>
    <t>230 Derivatives and Swaps</t>
  </si>
  <si>
    <t>G.4.1.15</t>
  </si>
  <si>
    <t>(d)        Hedging Strategy</t>
  </si>
  <si>
    <t>18 for Harmonised Glossary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</si>
  <si>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</si>
  <si>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</si>
  <si>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</si>
  <si>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</si>
  <si>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</si>
  <si>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</si>
  <si>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</si>
  <si>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</si>
  <si>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</si>
  <si>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</si>
  <si>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</si>
  <si>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179 for Mortgage Assets</t>
  </si>
  <si>
    <t>166 for Public Sector Assets</t>
  </si>
  <si>
    <t>110 for Shipping Assets</t>
  </si>
  <si>
    <t>OG.4.1.1</t>
  </si>
  <si>
    <t>OG.4.1.2</t>
  </si>
  <si>
    <t>OG.4.1.3</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</si>
  <si>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</si>
  <si>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</si>
  <si>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</si>
  <si>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</si>
  <si>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</si>
  <si>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</si>
  <si>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</si>
  <si>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</si>
  <si>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</si>
  <si>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</si>
  <si>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</si>
  <si>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</si>
  <si>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</si>
  <si>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</si>
  <si>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</si>
  <si>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</si>
  <si>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</si>
  <si>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</si>
  <si>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</si>
  <si>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</si>
  <si>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</si>
  <si>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</si>
  <si>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</si>
  <si>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</si>
  <si>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</si>
  <si>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</si>
  <si>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</si>
  <si>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</si>
  <si>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</si>
  <si>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</si>
  <si>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</si>
  <si>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</si>
  <si>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</si>
  <si>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</si>
  <si>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</si>
  <si>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</si>
  <si>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</si>
  <si>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</si>
  <si>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</si>
  <si>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</si>
  <si>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</si>
  <si>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</si>
  <si>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</si>
  <si>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</si>
  <si>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</si>
  <si>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</si>
  <si>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</si>
  <si>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</si>
  <si>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</si>
  <si>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</si>
  <si>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</si>
  <si>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</si>
  <si>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</si>
  <si>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</si>
  <si>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</si>
  <si>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</si>
  <si>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</si>
  <si>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</si>
  <si>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</si>
  <si>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</si>
  <si>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</si>
  <si>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</si>
  <si>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</si>
  <si>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</si>
  <si>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Export Finance</t>
  </si>
  <si>
    <t>[Please insert currency]</t>
  </si>
  <si>
    <t>CONTENT OF TAB B2</t>
  </si>
  <si>
    <t>8. Export finance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</si>
  <si>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</si>
  <si>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</si>
  <si>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</si>
  <si>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</si>
  <si>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</si>
  <si>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</si>
  <si>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</si>
  <si>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</si>
  <si>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</si>
  <si>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</si>
  <si>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</si>
  <si>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</si>
  <si>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</si>
  <si>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</si>
  <si>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</si>
  <si>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</si>
  <si>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</si>
  <si>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</si>
  <si>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</si>
  <si>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</si>
  <si>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</si>
  <si>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    of which up to 1mn euros</t>
  </si>
  <si>
    <t>PS.8.2.3</t>
  </si>
  <si>
    <t>    of which more than 1mn euros up to 10mn euros</t>
  </si>
  <si>
    <t>PS.8.2.4</t>
  </si>
  <si>
    <t>    of which more than 10mn euros up to 20mn euros</t>
  </si>
  <si>
    <t>PS.8.2.5</t>
  </si>
  <si>
    <t>    of which more than 20mn euros up to 50mn euros</t>
  </si>
  <si>
    <t>PS.8.2.6</t>
  </si>
  <si>
    <t>    of which more than 50mn euros</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</si>
  <si>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</si>
  <si>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</si>
  <si>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</si>
  <si>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</si>
  <si>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</si>
  <si>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</si>
  <si>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</si>
  <si>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</si>
  <si>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</si>
  <si>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</si>
  <si>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</si>
  <si>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</si>
  <si>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</si>
  <si>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</si>
  <si>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</si>
  <si>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</si>
  <si>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</si>
  <si>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</si>
  <si>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</si>
  <si>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</si>
  <si>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</si>
  <si>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</si>
  <si>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</si>
  <si>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</si>
  <si>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</si>
  <si>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</si>
  <si>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</si>
  <si>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</si>
  <si>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</si>
  <si>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</si>
  <si>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</si>
  <si>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</si>
  <si>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</si>
  <si>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</si>
  <si>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</si>
  <si>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France</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</si>
  <si>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</si>
  <si>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</si>
  <si>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</si>
  <si>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</si>
  <si>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</si>
  <si>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</si>
  <si>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</si>
  <si>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</si>
  <si>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</si>
  <si>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</si>
  <si>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</si>
  <si>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</si>
  <si>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</si>
  <si>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</si>
  <si>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</si>
  <si>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</si>
  <si>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</si>
  <si>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</si>
  <si>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</si>
  <si>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</si>
  <si>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</si>
  <si>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</si>
  <si>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</si>
  <si>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</si>
  <si>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</si>
  <si>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</si>
  <si>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</si>
  <si>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</si>
  <si>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</si>
  <si>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</si>
  <si>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</si>
  <si>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</si>
  <si>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</si>
  <si>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</si>
  <si>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</si>
  <si>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</si>
  <si>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</si>
  <si>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</si>
  <si>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</si>
  <si>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</si>
  <si>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</si>
  <si>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</si>
  <si>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</si>
  <si>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</si>
  <si>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</si>
  <si>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</si>
  <si>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</si>
  <si>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</si>
  <si>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</si>
  <si>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</si>
  <si>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</si>
  <si>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</si>
  <si>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</si>
  <si>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</si>
  <si>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</si>
  <si>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</si>
  <si>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</si>
  <si>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</si>
  <si>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</si>
  <si>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</si>
  <si>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</si>
  <si>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</si>
  <si>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</si>
  <si>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</si>
  <si>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</si>
  <si>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ANDALUCIA</t>
  </si>
  <si>
    <t>PS.8.5.2</t>
  </si>
  <si>
    <t>ARAGON</t>
  </si>
  <si>
    <t>PS.8.5.3</t>
  </si>
  <si>
    <t>ASTURIAS</t>
  </si>
  <si>
    <t>PS.8.5.4</t>
  </si>
  <si>
    <t>BALEARES</t>
  </si>
  <si>
    <t>PS.8.5.5</t>
  </si>
  <si>
    <t>CANARIAS</t>
  </si>
  <si>
    <t>PS.8.5.6</t>
  </si>
  <si>
    <t>CANTABRIA</t>
  </si>
  <si>
    <t>PS.8.5.7</t>
  </si>
  <si>
    <t>CASTILLA Y LEON</t>
  </si>
  <si>
    <t>PS.8.5.8</t>
  </si>
  <si>
    <t>CASTILLA-LA MANCHA</t>
  </si>
  <si>
    <t>PS.8.5.9</t>
  </si>
  <si>
    <t>CATALUÑA</t>
  </si>
  <si>
    <t>PS.8.5.10</t>
  </si>
  <si>
    <t>CEUTA Y MELILLA</t>
  </si>
  <si>
    <t>PS.8.5.11</t>
  </si>
  <si>
    <t>COMUNIDAD VALENCIANA</t>
  </si>
  <si>
    <t>PS.8.5.12</t>
  </si>
  <si>
    <t>EXTREMADURA</t>
  </si>
  <si>
    <t>PS.8.5.13</t>
  </si>
  <si>
    <t>GALICIA</t>
  </si>
  <si>
    <t>PS.8.5.14</t>
  </si>
  <si>
    <t>LA RIOJA</t>
  </si>
  <si>
    <t>PS.8.5.15</t>
  </si>
  <si>
    <t>MADRID</t>
  </si>
  <si>
    <t>PS.8.5.16</t>
  </si>
  <si>
    <t>MURCIA</t>
  </si>
  <si>
    <t>PS.8.5.17</t>
  </si>
  <si>
    <t>NAVARRA</t>
  </si>
  <si>
    <t>PS.8.5.18</t>
  </si>
  <si>
    <t>PAIS VASCO</t>
  </si>
  <si>
    <t>PS.8.5.19</t>
  </si>
  <si>
    <t>Others</t>
  </si>
  <si>
    <t>PS.8.5.20</t>
  </si>
  <si>
    <t>Others/ No info</t>
  </si>
  <si>
    <t>PS.8.5.21</t>
  </si>
  <si>
    <t>TBC at a country level</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</si>
  <si>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</si>
  <si>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</si>
  <si>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</si>
  <si>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</si>
  <si>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</si>
  <si>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</si>
  <si>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</si>
  <si>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</si>
  <si>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</si>
  <si>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</si>
  <si>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</si>
  <si>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</si>
  <si>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</si>
  <si>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</si>
  <si>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</si>
  <si>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</si>
  <si>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</si>
  <si>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</si>
  <si>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</si>
  <si>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</si>
  <si>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</si>
  <si>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</si>
  <si>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</si>
  <si>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</si>
  <si>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</si>
  <si>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</si>
  <si>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</si>
  <si>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</si>
  <si>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</si>
  <si>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</si>
  <si>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</si>
  <si>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</si>
  <si>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</si>
  <si>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</si>
  <si>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</si>
  <si>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</si>
  <si>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</si>
  <si>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</si>
  <si>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</si>
  <si>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</si>
  <si>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</si>
  <si>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</si>
  <si>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</si>
  <si>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</si>
  <si>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</si>
  <si>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</si>
  <si>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</si>
  <si>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</si>
  <si>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</si>
  <si>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</si>
  <si>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</si>
  <si>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</si>
  <si>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</si>
  <si>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</si>
  <si>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</si>
  <si>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</si>
  <si>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</si>
  <si>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 NPLs</t>
  </si>
  <si>
    <t>OPS.8.9.1</t>
  </si>
  <si>
    <t>OPS.8.9.2</t>
  </si>
  <si>
    <t>OPS.8.9.3</t>
  </si>
  <si>
    <t>OPS.8.9.4</t>
  </si>
  <si>
    <t>10. Concentration Risks</t>
  </si>
  <si>
    <t>PS.8.10.1</t>
  </si>
  <si>
    <t>10 largest exposures</t>
  </si>
  <si>
    <t>OPS.8.10.1</t>
  </si>
  <si>
    <t>OPS.8.10.2</t>
  </si>
  <si>
    <t>OPS.8.10.3</t>
  </si>
  <si>
    <t>OPS.8.10.4</t>
  </si>
  <si>
    <t>OPS.8.10.5</t>
  </si>
  <si>
    <t>OPS.8.10.6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</si>
</sst>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_-* #,##0.00\ _€_-;\-* #,##0.00\ _€_-;_-* &quot;-&quot;??\ _€_-;_-@_-"/>
    <numFmt numFmtId="167" formatCode="0.0"/>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24"/>
      <color rgb="FF000000"/>
      <name val="Calibri"/>
      <family val="2"/>
    </font>
    <font>
      <sz val="11"/>
      <color theme="1"/>
      <name val="Calibri"/>
      <family val="2"/>
    </font>
    <font>
      <b/>
      <sz val="24"/>
      <color rgb="FF548235"/>
      <name val="Calibri"/>
      <family val="2"/>
    </font>
    <font>
      <sz val="10"/>
      <color rgb="FF000000"/>
      <name val="Arial"/>
      <family val="2"/>
    </font>
    <font>
      <sz val="11"/>
      <name val="Calibri"/>
      <family val="2"/>
    </font>
    <font>
      <b/>
      <sz val="14"/>
      <color rgb="FFFFFFFF"/>
      <name val="Calibri"/>
      <family val="2"/>
    </font>
    <font>
      <b/>
      <u/>
      <sz val="11"/>
      <name val="Calibri"/>
      <family val="2"/>
    </font>
    <font>
      <u/>
      <sz val="11"/>
      <color theme="10"/>
      <name val="Calibri"/>
      <family val="2"/>
      <scheme val="minor"/>
    </font>
    <font>
      <u/>
      <sz val="11"/>
      <color rgb="FF0563C1"/>
      <name val="Calibri"/>
      <family val="2"/>
    </font>
    <font>
      <b/>
      <sz val="11"/>
      <name val="Calibri"/>
      <family val="2"/>
    </font>
    <font>
      <i/>
      <sz val="11"/>
      <name val="Calibri"/>
      <family val="2"/>
    </font>
    <font>
      <b/>
      <u/>
      <sz val="11"/>
      <color rgb="FF0563C1"/>
      <name val="Calibri"/>
      <family val="2"/>
    </font>
    <font>
      <b/>
      <i/>
      <sz val="11"/>
      <name val="Calibri"/>
      <family val="2"/>
    </font>
    <font>
      <b/>
      <sz val="11"/>
      <color rgb="FF000000"/>
      <name val="Calibri"/>
      <family val="2"/>
    </font>
    <font>
      <b/>
      <sz val="10"/>
      <color rgb="FF000000"/>
      <name val="Calibri"/>
      <family val="2"/>
    </font>
    <font>
      <i/>
      <sz val="11"/>
      <color rgb="FF000000"/>
      <name val="Calibri"/>
      <family val="2"/>
    </font>
    <font>
      <sz val="10"/>
      <name val="Arial"/>
      <family val="2"/>
    </font>
    <font>
      <i/>
      <sz val="9"/>
      <name val="Calibri"/>
      <family val="2"/>
    </font>
    <font>
      <i/>
      <u/>
      <sz val="9"/>
      <name val="Calibri"/>
      <family val="2"/>
    </font>
    <font>
      <sz val="11"/>
      <color rgb="FF7B7B7B"/>
      <name val="Calibri"/>
      <family val="2"/>
    </font>
    <font>
      <b/>
      <sz val="24"/>
      <color theme="1"/>
      <name val="Calibri"/>
      <family val="2"/>
      <scheme val="minor"/>
    </font>
    <font>
      <b/>
      <sz val="24"/>
      <color theme="9" tint="-0.249977111117893"/>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u/>
      <sz val="11"/>
      <name val="Calibri"/>
      <family val="2"/>
      <scheme val="minor"/>
    </font>
  </fonts>
  <fills count="9">
    <fill>
      <patternFill patternType="none"/>
    </fill>
    <fill>
      <patternFill patternType="gray125"/>
    </fill>
    <fill>
      <patternFill patternType="solid">
        <fgColor rgb="FF243386"/>
        <bgColor rgb="FF000000"/>
      </patternFill>
    </fill>
    <fill>
      <patternFill patternType="solid">
        <fgColor rgb="FFE36E00"/>
        <bgColor rgb="FF000000"/>
      </patternFill>
    </fill>
    <fill>
      <patternFill patternType="solid">
        <fgColor rgb="FFA9D08E"/>
        <bgColor rgb="FF000000"/>
      </patternFill>
    </fill>
    <fill>
      <patternFill patternType="solid">
        <fgColor rgb="FF243386"/>
        <bgColor indexed="64"/>
      </patternFill>
    </fill>
    <fill>
      <patternFill patternType="solid">
        <fgColor rgb="FFE36E00"/>
        <bgColor indexed="64"/>
      </patternFill>
    </fill>
    <fill>
      <patternFill patternType="solid">
        <fgColor theme="0"/>
        <bgColor indexed="64"/>
      </patternFill>
    </fill>
    <fill>
      <patternFill patternType="solid">
        <fgColor theme="9" tint="0.39997558519241921"/>
        <bgColor indexed="64"/>
      </patternFill>
    </fill>
  </fills>
  <borders count="6">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3">
    <xf numFmtId="0" fontId="0" fillId="0" borderId="0"/>
    <xf numFmtId="9" fontId="1" fillId="0" borderId="0" applyFont="0" applyFill="0" applyBorder="0" applyAlignment="0" applyProtection="0"/>
    <xf numFmtId="0" fontId="10" fillId="0" borderId="0" applyNumberFormat="0" applyFill="0" applyBorder="0" applyAlignment="0" applyProtection="0"/>
  </cellStyleXfs>
  <cellXfs count="130">
    <xf numFmtId="0" fontId="0" fillId="0" borderId="0" xfId="0"/>
    <xf numFmtId="0" fontId="3"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5" fillId="0" borderId="0" xfId="0" applyFont="1" applyFill="1" applyBorder="1" applyAlignment="1" applyProtection="1">
      <alignment horizontal="center" vertical="center"/>
    </xf>
    <xf numFmtId="0" fontId="6"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8" fillId="2" borderId="0" xfId="0"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8" fillId="0" borderId="0"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1" fillId="0" borderId="4" xfId="2" quotePrefix="1"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quotePrefix="1" applyFont="1" applyFill="1" applyBorder="1" applyAlignment="1">
      <alignment horizontal="center" vertical="center" wrapText="1"/>
    </xf>
    <xf numFmtId="0" fontId="11" fillId="0" borderId="0" xfId="2" quotePrefix="1" applyFont="1" applyFill="1" applyBorder="1" applyAlignment="1">
      <alignment horizontal="center" vertical="center" wrapText="1"/>
    </xf>
    <xf numFmtId="0" fontId="8"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7" fillId="0" borderId="0" xfId="0" applyFont="1" applyFill="1" applyBorder="1" applyAlignment="1" applyProtection="1">
      <alignment horizontal="center" vertical="center" wrapText="1"/>
    </xf>
    <xf numFmtId="0" fontId="11" fillId="0" borderId="0" xfId="2" applyFont="1" applyFill="1" applyBorder="1" applyAlignment="1" applyProtection="1">
      <alignment horizontal="center" vertical="center" wrapText="1"/>
    </xf>
    <xf numFmtId="14" fontId="7"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2" quotePrefix="1"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14" fillId="0" borderId="0" xfId="2" applyFont="1" applyFill="1" applyBorder="1" applyAlignment="1">
      <alignment horizontal="center" vertical="center" wrapText="1"/>
    </xf>
    <xf numFmtId="0" fontId="12" fillId="0" borderId="0" xfId="0" quotePrefix="1" applyFont="1" applyFill="1" applyBorder="1" applyAlignment="1">
      <alignment horizontal="center" vertical="center" wrapText="1"/>
    </xf>
    <xf numFmtId="0" fontId="12" fillId="4" borderId="0" xfId="0" applyFont="1" applyFill="1" applyBorder="1" applyAlignment="1">
      <alignment horizontal="center" vertical="center" wrapText="1"/>
    </xf>
    <xf numFmtId="0" fontId="15" fillId="4" borderId="0" xfId="0" quotePrefix="1" applyFont="1" applyFill="1" applyBorder="1" applyAlignment="1">
      <alignment horizontal="center" vertical="center" wrapText="1"/>
    </xf>
    <xf numFmtId="0" fontId="9" fillId="4" borderId="0" xfId="0" applyFont="1" applyFill="1" applyBorder="1" applyAlignment="1">
      <alignment horizontal="center" vertical="center" wrapText="1"/>
    </xf>
    <xf numFmtId="0" fontId="16" fillId="4" borderId="0" xfId="0" applyFont="1" applyFill="1" applyBorder="1" applyAlignment="1">
      <alignment horizontal="center" vertical="center" wrapText="1"/>
    </xf>
    <xf numFmtId="164" fontId="7" fillId="0" borderId="0" xfId="0" quotePrefix="1" applyNumberFormat="1" applyFont="1" applyFill="1" applyBorder="1" applyAlignment="1">
      <alignment horizontal="center" vertical="center" wrapText="1"/>
    </xf>
    <xf numFmtId="4" fontId="7" fillId="0" borderId="0" xfId="0" applyNumberFormat="1" applyFont="1" applyFill="1" applyBorder="1" applyAlignment="1" applyProtection="1">
      <alignment horizontal="center" vertical="center" wrapText="1"/>
    </xf>
    <xf numFmtId="0" fontId="13" fillId="0" borderId="0" xfId="0" quotePrefix="1" applyFont="1" applyFill="1" applyBorder="1" applyAlignment="1">
      <alignment horizontal="center" vertical="center" wrapText="1"/>
    </xf>
    <xf numFmtId="164" fontId="7" fillId="0" borderId="0" xfId="0" applyNumberFormat="1" applyFont="1" applyFill="1" applyBorder="1" applyAlignment="1" applyProtection="1">
      <alignment horizontal="center" vertical="center" wrapText="1"/>
    </xf>
    <xf numFmtId="164" fontId="7" fillId="0" borderId="0" xfId="0" applyNumberFormat="1" applyFont="1" applyFill="1" applyBorder="1" applyAlignment="1">
      <alignment horizontal="center" vertical="center" wrapText="1"/>
    </xf>
    <xf numFmtId="0" fontId="12" fillId="4" borderId="0" xfId="0" quotePrefix="1" applyFont="1" applyFill="1" applyBorder="1" applyAlignment="1">
      <alignment horizontal="center" vertical="center" wrapText="1"/>
    </xf>
    <xf numFmtId="165" fontId="7" fillId="0" borderId="0" xfId="1" applyNumberFormat="1" applyFont="1" applyFill="1" applyBorder="1" applyAlignment="1" applyProtection="1">
      <alignment horizontal="center" vertical="center" wrapText="1"/>
    </xf>
    <xf numFmtId="165" fontId="7" fillId="0" borderId="0" xfId="1" applyNumberFormat="1" applyFont="1" applyFill="1" applyBorder="1" applyAlignment="1">
      <alignment horizontal="center" vertical="center" wrapText="1"/>
    </xf>
    <xf numFmtId="9" fontId="7" fillId="0" borderId="0" xfId="1" applyFont="1" applyFill="1" applyBorder="1" applyAlignment="1">
      <alignment horizontal="center" vertical="center" wrapText="1"/>
    </xf>
    <xf numFmtId="166" fontId="7" fillId="0" borderId="0" xfId="0" applyNumberFormat="1" applyFont="1" applyFill="1" applyBorder="1" applyAlignment="1" applyProtection="1">
      <alignment horizontal="center" vertical="center" wrapText="1"/>
    </xf>
    <xf numFmtId="3" fontId="7" fillId="0" borderId="0" xfId="0" quotePrefix="1" applyNumberFormat="1" applyFont="1" applyFill="1" applyBorder="1" applyAlignment="1">
      <alignment horizontal="center" vertical="center" wrapText="1"/>
    </xf>
    <xf numFmtId="165" fontId="7" fillId="0" borderId="0" xfId="0" quotePrefix="1" applyNumberFormat="1" applyFont="1" applyFill="1" applyBorder="1" applyAlignment="1" applyProtection="1">
      <alignment horizontal="center" vertical="center" wrapText="1"/>
    </xf>
    <xf numFmtId="10" fontId="7" fillId="0" borderId="0" xfId="0" quotePrefix="1" applyNumberFormat="1" applyFont="1" applyFill="1" applyBorder="1" applyAlignment="1">
      <alignment horizontal="center" vertical="center" wrapText="1"/>
    </xf>
    <xf numFmtId="165" fontId="7" fillId="0" borderId="0" xfId="0" quotePrefix="1" applyNumberFormat="1" applyFont="1" applyFill="1" applyBorder="1" applyAlignment="1">
      <alignment horizontal="center" vertical="center" wrapText="1"/>
    </xf>
    <xf numFmtId="0" fontId="7" fillId="0" borderId="0" xfId="0" quotePrefix="1" applyFont="1" applyFill="1" applyBorder="1" applyAlignment="1">
      <alignment horizontal="right" vertical="center" wrapText="1"/>
    </xf>
    <xf numFmtId="0" fontId="13" fillId="0" borderId="0" xfId="0" applyFont="1" applyFill="1" applyBorder="1" applyAlignment="1">
      <alignment horizontal="right" vertical="center" wrapText="1"/>
    </xf>
    <xf numFmtId="164" fontId="6" fillId="0" borderId="0" xfId="0" applyNumberFormat="1" applyFont="1" applyFill="1" applyBorder="1" applyAlignment="1">
      <alignment horizontal="center" vertical="center" wrapText="1"/>
    </xf>
    <xf numFmtId="9" fontId="7" fillId="0" borderId="0" xfId="1" quotePrefix="1" applyFont="1" applyFill="1" applyBorder="1" applyAlignment="1">
      <alignment horizontal="center" vertical="center" wrapText="1"/>
    </xf>
    <xf numFmtId="0" fontId="17" fillId="4" borderId="0" xfId="0" applyFont="1" applyFill="1" applyBorder="1" applyAlignment="1">
      <alignment horizontal="center" vertical="center" wrapText="1"/>
    </xf>
    <xf numFmtId="2" fontId="7" fillId="0" borderId="0" xfId="0" applyNumberFormat="1" applyFont="1" applyFill="1" applyBorder="1" applyAlignment="1" applyProtection="1">
      <alignment horizontal="center" vertical="center" wrapText="1"/>
    </xf>
    <xf numFmtId="167" fontId="7" fillId="0" borderId="0" xfId="0" applyNumberFormat="1" applyFont="1" applyFill="1" applyBorder="1" applyAlignment="1" applyProtection="1">
      <alignment horizontal="center" vertical="center" wrapText="1"/>
    </xf>
    <xf numFmtId="0" fontId="16" fillId="0" borderId="0" xfId="0" quotePrefix="1" applyFont="1" applyFill="1" applyBorder="1" applyAlignment="1">
      <alignment horizontal="center" vertical="center" wrapText="1"/>
    </xf>
    <xf numFmtId="0" fontId="16" fillId="0"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quotePrefix="1" applyFont="1" applyFill="1" applyBorder="1" applyAlignment="1">
      <alignment horizontal="right" vertical="center" wrapText="1"/>
    </xf>
    <xf numFmtId="165" fontId="7" fillId="0" borderId="0" xfId="1" quotePrefix="1" applyNumberFormat="1" applyFont="1" applyFill="1" applyBorder="1" applyAlignment="1">
      <alignment horizontal="center" vertical="center" wrapText="1"/>
    </xf>
    <xf numFmtId="0" fontId="18" fillId="0" borderId="0" xfId="0" quotePrefix="1" applyFont="1" applyFill="1" applyBorder="1" applyAlignment="1">
      <alignment horizontal="right" vertical="center" wrapText="1"/>
    </xf>
    <xf numFmtId="165" fontId="16" fillId="0" borderId="0" xfId="0" quotePrefix="1" applyNumberFormat="1" applyFont="1" applyFill="1" applyBorder="1" applyAlignment="1">
      <alignment horizontal="center" vertical="center" wrapText="1"/>
    </xf>
    <xf numFmtId="165" fontId="16" fillId="0" borderId="0" xfId="0" applyNumberFormat="1" applyFont="1" applyFill="1" applyBorder="1" applyAlignment="1">
      <alignment horizontal="center" vertical="center" wrapText="1"/>
    </xf>
    <xf numFmtId="167" fontId="7" fillId="0" borderId="0" xfId="0" applyNumberFormat="1" applyFont="1" applyFill="1" applyBorder="1" applyAlignment="1">
      <alignment horizontal="center" vertical="center" wrapText="1"/>
    </xf>
    <xf numFmtId="167" fontId="12" fillId="0" borderId="0" xfId="0" applyNumberFormat="1" applyFont="1" applyFill="1" applyBorder="1" applyAlignment="1">
      <alignment horizontal="center" vertical="center" wrapText="1"/>
    </xf>
    <xf numFmtId="3" fontId="7" fillId="0" borderId="0" xfId="0" applyNumberFormat="1"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9" fillId="0" borderId="0" xfId="0" applyFont="1" applyFill="1" applyBorder="1" applyAlignment="1">
      <alignment horizontal="center" vertical="center" wrapText="1"/>
    </xf>
    <xf numFmtId="9" fontId="4" fillId="0" borderId="0" xfId="1" quotePrefix="1" applyFont="1" applyFill="1" applyBorder="1" applyAlignment="1">
      <alignment horizontal="center" vertical="center" wrapText="1"/>
    </xf>
    <xf numFmtId="0" fontId="4" fillId="0" borderId="0" xfId="0" applyFont="1" applyFill="1" applyBorder="1" applyAlignment="1">
      <alignment horizontal="right" vertical="center" wrapText="1"/>
    </xf>
    <xf numFmtId="164" fontId="4" fillId="0" borderId="0" xfId="0" applyNumberFormat="1" applyFont="1" applyFill="1" applyBorder="1" applyAlignment="1">
      <alignment horizontal="center" vertical="center" wrapText="1"/>
    </xf>
    <xf numFmtId="165" fontId="4" fillId="0" borderId="0" xfId="1" quotePrefix="1" applyNumberFormat="1" applyFont="1" applyFill="1" applyBorder="1" applyAlignment="1">
      <alignment horizontal="center" vertical="center" wrapText="1"/>
    </xf>
    <xf numFmtId="0" fontId="13" fillId="0" borderId="0" xfId="0" quotePrefix="1" applyFont="1" applyFill="1" applyBorder="1" applyAlignment="1">
      <alignment horizontal="right" vertical="center" wrapText="1"/>
    </xf>
    <xf numFmtId="164" fontId="13" fillId="0" borderId="0" xfId="0" quotePrefix="1" applyNumberFormat="1" applyFont="1" applyFill="1" applyBorder="1" applyAlignment="1">
      <alignment horizontal="right" vertical="center" wrapText="1"/>
    </xf>
    <xf numFmtId="0" fontId="4" fillId="0" borderId="0" xfId="0" applyFont="1" applyFill="1" applyBorder="1" applyAlignment="1">
      <alignment horizontal="center"/>
    </xf>
    <xf numFmtId="0" fontId="4" fillId="0" borderId="0" xfId="0" applyFont="1" applyFill="1" applyBorder="1"/>
    <xf numFmtId="0" fontId="7" fillId="0" borderId="0" xfId="0" applyFont="1" applyFill="1" applyBorder="1" applyAlignment="1" applyProtection="1">
      <alignment horizontal="center" vertical="center" wrapText="1"/>
      <protection locked="0"/>
    </xf>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1" fillId="0" borderId="0" xfId="2" applyFont="1" applyFill="1" applyBorder="1" applyAlignment="1">
      <alignment horizontal="center" vertical="center" wrapText="1"/>
    </xf>
    <xf numFmtId="0" fontId="22" fillId="0" borderId="0" xfId="0" applyFont="1" applyFill="1" applyBorder="1" applyAlignment="1">
      <alignment horizontal="center" vertical="center" wrapText="1"/>
    </xf>
    <xf numFmtId="0" fontId="11" fillId="0" borderId="0" xfId="2" applyFont="1" applyFill="1" applyBorder="1" applyAlignment="1">
      <alignment horizontal="center"/>
    </xf>
    <xf numFmtId="0" fontId="23"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24" fillId="0" borderId="0" xfId="0" applyFont="1" applyFill="1" applyBorder="1" applyAlignment="1">
      <alignment horizontal="center" vertical="center"/>
    </xf>
    <xf numFmtId="0" fontId="23" fillId="0" borderId="0" xfId="0" applyFont="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27" fillId="5" borderId="0"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0" fillId="0" borderId="5" xfId="2" quotePrefix="1" applyFill="1" applyBorder="1" applyAlignment="1">
      <alignment horizontal="center" vertical="center" wrapText="1"/>
    </xf>
    <xf numFmtId="0" fontId="26" fillId="7" borderId="0" xfId="0" applyFont="1" applyFill="1" applyBorder="1" applyAlignment="1">
      <alignment horizontal="center" vertical="center" wrapText="1"/>
    </xf>
    <xf numFmtId="0" fontId="25" fillId="7"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28" fillId="6" borderId="0"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26" fillId="0" borderId="0" xfId="0" quotePrefix="1" applyFont="1" applyFill="1" applyBorder="1" applyAlignment="1">
      <alignment horizontal="center" vertical="center" wrapText="1"/>
    </xf>
    <xf numFmtId="0" fontId="29" fillId="8" borderId="0" xfId="0" applyFont="1" applyFill="1" applyBorder="1" applyAlignment="1">
      <alignment horizontal="center" vertical="center" wrapText="1"/>
    </xf>
    <xf numFmtId="0" fontId="30" fillId="8" borderId="0" xfId="0" quotePrefix="1" applyFont="1" applyFill="1" applyBorder="1" applyAlignment="1">
      <alignment horizontal="center" vertical="center" wrapText="1"/>
    </xf>
    <xf numFmtId="0" fontId="2" fillId="8"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3" fontId="26" fillId="0" borderId="0" xfId="0" applyNumberFormat="1" applyFont="1" applyFill="1" applyBorder="1" applyAlignment="1">
      <alignment horizontal="center" vertical="center" wrapText="1"/>
    </xf>
    <xf numFmtId="0" fontId="31" fillId="0" borderId="0" xfId="0" applyFont="1" applyFill="1" applyBorder="1" applyAlignment="1">
      <alignment horizontal="right" vertical="center" wrapText="1"/>
    </xf>
    <xf numFmtId="0" fontId="30" fillId="0" borderId="0" xfId="0" quotePrefix="1" applyFont="1" applyFill="1" applyBorder="1" applyAlignment="1">
      <alignment horizontal="center" vertical="center" wrapText="1"/>
    </xf>
    <xf numFmtId="164" fontId="26" fillId="0" borderId="0" xfId="0" applyNumberFormat="1" applyFont="1" applyFill="1" applyBorder="1" applyAlignment="1">
      <alignment horizontal="center" vertical="center" wrapText="1"/>
    </xf>
    <xf numFmtId="0" fontId="26" fillId="0" borderId="0" xfId="0" quotePrefix="1" applyFont="1" applyFill="1" applyBorder="1" applyAlignment="1" applyProtection="1">
      <alignment horizontal="center" vertical="center" wrapText="1"/>
    </xf>
    <xf numFmtId="165" fontId="26" fillId="0" borderId="0" xfId="0" quotePrefix="1" applyNumberFormat="1" applyFont="1" applyFill="1" applyBorder="1" applyAlignment="1">
      <alignment horizontal="center" vertical="center" wrapText="1"/>
    </xf>
    <xf numFmtId="10" fontId="26" fillId="0" borderId="0" xfId="0" quotePrefix="1" applyNumberFormat="1" applyFont="1" applyFill="1" applyBorder="1" applyAlignment="1">
      <alignment horizontal="center" vertical="center" wrapText="1"/>
    </xf>
    <xf numFmtId="9" fontId="26" fillId="0" borderId="0" xfId="1" applyFont="1" applyFill="1" applyBorder="1" applyAlignment="1">
      <alignment horizontal="center" vertical="center" wrapText="1"/>
    </xf>
    <xf numFmtId="0" fontId="26" fillId="0" borderId="0" xfId="0" quotePrefix="1" applyFont="1" applyFill="1" applyBorder="1" applyAlignment="1">
      <alignment horizontal="right" vertical="center" wrapText="1"/>
    </xf>
    <xf numFmtId="164" fontId="26" fillId="0" borderId="0" xfId="0" quotePrefix="1" applyNumberFormat="1" applyFont="1" applyFill="1" applyBorder="1" applyAlignment="1">
      <alignment horizontal="center" vertical="center" wrapText="1"/>
    </xf>
    <xf numFmtId="3" fontId="26" fillId="0" borderId="0" xfId="0" quotePrefix="1" applyNumberFormat="1" applyFont="1" applyFill="1" applyBorder="1" applyAlignment="1">
      <alignment horizontal="center" vertical="center" wrapText="1"/>
    </xf>
    <xf numFmtId="165" fontId="26" fillId="0" borderId="0" xfId="1" quotePrefix="1" applyNumberFormat="1" applyFont="1" applyFill="1" applyBorder="1" applyAlignment="1">
      <alignment horizontal="center" vertical="center" wrapText="1"/>
    </xf>
    <xf numFmtId="9" fontId="26" fillId="0" borderId="0" xfId="1" quotePrefix="1" applyFont="1" applyFill="1" applyBorder="1" applyAlignment="1">
      <alignment horizontal="center" vertical="center" wrapText="1"/>
    </xf>
    <xf numFmtId="0" fontId="28" fillId="8" borderId="0" xfId="0" applyFont="1" applyFill="1" applyBorder="1" applyAlignment="1">
      <alignment horizontal="center" vertical="center" wrapText="1"/>
    </xf>
    <xf numFmtId="164" fontId="26" fillId="0" borderId="0" xfId="0" applyNumberFormat="1" applyFont="1" applyFill="1" applyBorder="1" applyAlignment="1" applyProtection="1">
      <alignment horizontal="center" vertical="center" wrapText="1"/>
    </xf>
    <xf numFmtId="3" fontId="0" fillId="0" borderId="0" xfId="0" quotePrefix="1" applyNumberFormat="1" applyFont="1" applyFill="1" applyBorder="1" applyAlignment="1">
      <alignment horizontal="center" vertical="center" wrapText="1"/>
    </xf>
    <xf numFmtId="0" fontId="32" fillId="0" borderId="0" xfId="0" applyFont="1" applyFill="1" applyBorder="1" applyAlignment="1">
      <alignment horizontal="center" vertical="center" wrapText="1"/>
    </xf>
    <xf numFmtId="165" fontId="26" fillId="0" borderId="0" xfId="1" applyNumberFormat="1" applyFont="1" applyFill="1" applyBorder="1" applyAlignment="1">
      <alignment horizontal="center" vertical="center" wrapText="1"/>
    </xf>
    <xf numFmtId="165" fontId="30" fillId="8" borderId="0" xfId="1" applyNumberFormat="1" applyFont="1" applyFill="1" applyBorder="1" applyAlignment="1">
      <alignment horizontal="center" vertical="center" wrapText="1"/>
    </xf>
    <xf numFmtId="165" fontId="29" fillId="8" borderId="0" xfId="1" applyNumberFormat="1" applyFont="1" applyFill="1" applyBorder="1" applyAlignment="1">
      <alignment horizontal="center" vertical="center" wrapText="1"/>
    </xf>
    <xf numFmtId="9" fontId="26" fillId="0" borderId="0" xfId="1" applyFont="1" applyFill="1" applyBorder="1" applyAlignment="1" applyProtection="1">
      <alignment horizontal="center" vertical="center" wrapText="1"/>
    </xf>
    <xf numFmtId="0" fontId="0" fillId="0" borderId="0" xfId="0" applyFill="1"/>
    <xf numFmtId="10" fontId="26" fillId="0" borderId="0" xfId="1" applyNumberFormat="1" applyFont="1" applyFill="1" applyBorder="1" applyAlignment="1">
      <alignment horizontal="center" vertical="center" wrapText="1"/>
    </xf>
    <xf numFmtId="9" fontId="26" fillId="0" borderId="0" xfId="1" applyNumberFormat="1" applyFont="1" applyFill="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81G149/Financiaci&#243;n%20mayorista%20Covered%20Bonds%20&amp;%20ESG/1.%20Covered%20Bonds/Agencias%20de%20Rating/Moodys/2024/4Q24/CI/202412%20Plantilla%20Tirimestral%20C&#233;dulas%20Internacionalizaci&#243;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T General"/>
      <sheetName val="HTT CdInt"/>
      <sheetName val="ECB Moodys Surveillance"/>
      <sheetName val="Plazos medios"/>
      <sheetName val="TD 202412"/>
      <sheetName val="202412"/>
      <sheetName val="Seasoning Rem Term"/>
      <sheetName val="Concentración"/>
      <sheetName val="Country exposure"/>
      <sheetName val="ECA Guarantee"/>
      <sheetName val="FV"/>
      <sheetName val="Divisa"/>
      <sheetName val="HTT amortización"/>
      <sheetName val="Exposure"/>
      <sheetName val="HTT size information"/>
      <sheetName val="Emisiones"/>
      <sheetName val="Capacidad emisión"/>
    </sheetNames>
    <sheetDataSet>
      <sheetData sheetId="0" refreshError="1"/>
      <sheetData sheetId="1" refreshError="1"/>
      <sheetData sheetId="2" refreshError="1">
        <row r="12">
          <cell r="C12">
            <v>3865851459.6400003</v>
          </cell>
        </row>
        <row r="13">
          <cell r="C13">
            <v>3865851459.6400003</v>
          </cell>
        </row>
        <row r="20">
          <cell r="C20">
            <v>5.0280911610636609</v>
          </cell>
        </row>
        <row r="33">
          <cell r="C33">
            <v>1500000000</v>
          </cell>
        </row>
        <row r="34">
          <cell r="C34">
            <v>3.1808219178082191</v>
          </cell>
        </row>
        <row r="51">
          <cell r="D51">
            <v>0</v>
          </cell>
        </row>
        <row r="52">
          <cell r="D52">
            <v>0</v>
          </cell>
        </row>
        <row r="53">
          <cell r="D53">
            <v>0</v>
          </cell>
        </row>
        <row r="54">
          <cell r="D54">
            <v>0</v>
          </cell>
        </row>
        <row r="57">
          <cell r="D57">
            <v>0</v>
          </cell>
        </row>
      </sheetData>
      <sheetData sheetId="3" refreshError="1">
        <row r="4">
          <cell r="L4">
            <v>326342538.19000012</v>
          </cell>
        </row>
        <row r="5">
          <cell r="L5">
            <v>196572733.92000002</v>
          </cell>
        </row>
        <row r="6">
          <cell r="L6">
            <v>676294743.97000003</v>
          </cell>
        </row>
        <row r="7">
          <cell r="L7">
            <v>788152003.06999993</v>
          </cell>
        </row>
        <row r="8">
          <cell r="L8">
            <v>270682143.5</v>
          </cell>
        </row>
        <row r="9">
          <cell r="L9">
            <v>1230248043.8700001</v>
          </cell>
        </row>
        <row r="10">
          <cell r="L10">
            <v>377559253.12</v>
          </cell>
        </row>
      </sheetData>
      <sheetData sheetId="4" refreshError="1"/>
      <sheetData sheetId="5" refreshError="1"/>
      <sheetData sheetId="6" refreshError="1"/>
      <sheetData sheetId="7" refreshError="1"/>
      <sheetData sheetId="8" refreshError="1">
        <row r="5">
          <cell r="J5">
            <v>0.45695405899131547</v>
          </cell>
        </row>
        <row r="6">
          <cell r="J6">
            <v>0.12515478327122684</v>
          </cell>
        </row>
        <row r="7">
          <cell r="J7">
            <v>0.21032451489372972</v>
          </cell>
        </row>
        <row r="8">
          <cell r="J8">
            <v>3.5765027478028205E-2</v>
          </cell>
        </row>
        <row r="9">
          <cell r="J9">
            <v>5.0369299620770469E-2</v>
          </cell>
        </row>
        <row r="10">
          <cell r="J10">
            <v>0.1214323157449293</v>
          </cell>
        </row>
        <row r="30">
          <cell r="F30">
            <v>0</v>
          </cell>
        </row>
      </sheetData>
      <sheetData sheetId="9" refreshError="1"/>
      <sheetData sheetId="10" refreshError="1">
        <row r="9">
          <cell r="F9">
            <v>0.17715854869234349</v>
          </cell>
        </row>
        <row r="10">
          <cell r="F10">
            <v>0.8228414513076564</v>
          </cell>
        </row>
      </sheetData>
      <sheetData sheetId="11" refreshError="1">
        <row r="3">
          <cell r="E3">
            <v>138262283.68000004</v>
          </cell>
        </row>
        <row r="4">
          <cell r="E4">
            <v>1050282093.29</v>
          </cell>
        </row>
        <row r="5">
          <cell r="E5">
            <v>50524711.409999996</v>
          </cell>
        </row>
        <row r="6">
          <cell r="E6">
            <v>2626782371.2599998</v>
          </cell>
        </row>
      </sheetData>
      <sheetData sheetId="12" refreshError="1">
        <row r="12">
          <cell r="E12">
            <v>0.95616667414174772</v>
          </cell>
        </row>
        <row r="13">
          <cell r="E13">
            <v>4.3833325858252316E-2</v>
          </cell>
        </row>
      </sheetData>
      <sheetData sheetId="13" refreshError="1">
        <row r="14">
          <cell r="P14">
            <v>0.45748068740455261</v>
          </cell>
        </row>
      </sheetData>
      <sheetData sheetId="14" refreshError="1">
        <row r="13">
          <cell r="E13">
            <v>18628582.060000002</v>
          </cell>
        </row>
        <row r="14">
          <cell r="E14">
            <v>238388859.48000005</v>
          </cell>
        </row>
        <row r="15">
          <cell r="E15">
            <v>445434306.70999998</v>
          </cell>
        </row>
        <row r="16">
          <cell r="E16">
            <v>681749589.22000003</v>
          </cell>
        </row>
        <row r="17">
          <cell r="E17">
            <v>2481650122.1700001</v>
          </cell>
        </row>
      </sheetData>
      <sheetData sheetId="15" refreshError="1">
        <row r="2">
          <cell r="J2">
            <v>45657</v>
          </cell>
        </row>
      </sheetData>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bbva.com/" TargetMode="External"/><Relationship Id="rId7" Type="http://schemas.openxmlformats.org/officeDocument/2006/relationships/hyperlink" Target="https://eur-lex.europa.eu/eli/dir/2019/2162/oj" TargetMode="External"/><Relationship Id="rId2" Type="http://schemas.openxmlformats.org/officeDocument/2006/relationships/hyperlink" Target="http://eur-lex.europa.eu/legal-content/EN/TXT/?uri=CELEX%3A32015R0061" TargetMode="External"/><Relationship Id="rId1" Type="http://schemas.openxmlformats.org/officeDocument/2006/relationships/hyperlink" Target="http://eur-lex.europa.eu/legal-content/en/TXT/?uri=celex%3A32013R0575" TargetMode="External"/><Relationship Id="rId6" Type="http://schemas.openxmlformats.org/officeDocument/2006/relationships/hyperlink" Target="https://www.bis.org/basel_framework/chapter/CRE/20.htm?tldate=20250101" TargetMode="External"/><Relationship Id="rId5" Type="http://schemas.openxmlformats.org/officeDocument/2006/relationships/hyperlink" Target="https://coveredbondlabel.com/issuer/52/" TargetMode="External"/><Relationship Id="rId4" Type="http://schemas.openxmlformats.org/officeDocument/2006/relationships/hyperlink" Target="http://accionistaseinversores.bbva.com/TLBB/tlbb/bbvair/esp/investors/issues/cedulas/index.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3"/>
  <sheetViews>
    <sheetView topLeftCell="A67" workbookViewId="0">
      <selection activeCell="B74" sqref="B74"/>
    </sheetView>
  </sheetViews>
  <sheetFormatPr baseColWidth="10" defaultColWidth="8.7265625" defaultRowHeight="14.5" outlineLevelRow="1" x14ac:dyDescent="0.35"/>
  <cols>
    <col min="1" max="1" width="13.26953125" style="6" customWidth="1"/>
    <col min="2" max="2" width="60.7265625" style="6" customWidth="1"/>
    <col min="3" max="3" width="39.1796875" style="6" bestFit="1" customWidth="1"/>
    <col min="4" max="4" width="35.1796875" style="6" bestFit="1" customWidth="1"/>
    <col min="5" max="5" width="6.7265625" style="6" customWidth="1"/>
    <col min="6" max="6" width="41.7265625" style="6" customWidth="1"/>
    <col min="7" max="7" width="41.7265625" style="2" customWidth="1"/>
    <col min="8" max="8" width="7.26953125" style="6" customWidth="1"/>
    <col min="9" max="9" width="71.7265625" style="6" customWidth="1"/>
    <col min="10" max="11" width="47.7265625" style="6" customWidth="1"/>
    <col min="12" max="12" width="7.26953125" style="6" customWidth="1"/>
    <col min="13" max="13" width="25.7265625" style="6" customWidth="1"/>
    <col min="14" max="14" width="25.7265625" style="2" customWidth="1"/>
    <col min="15" max="16384" width="8.7265625" style="4"/>
  </cols>
  <sheetData>
    <row r="1" spans="1:13" ht="31" x14ac:dyDescent="0.35">
      <c r="A1" s="1" t="s">
        <v>0</v>
      </c>
      <c r="B1" s="1"/>
      <c r="C1" s="2"/>
      <c r="D1" s="2"/>
      <c r="E1" s="2"/>
      <c r="F1" s="3" t="s">
        <v>1</v>
      </c>
      <c r="H1" s="2"/>
      <c r="I1" s="1"/>
      <c r="J1" s="2"/>
      <c r="K1" s="2"/>
      <c r="L1" s="2"/>
      <c r="M1" s="2"/>
    </row>
    <row r="2" spans="1:13" ht="15" thickBot="1" x14ac:dyDescent="0.4">
      <c r="A2" s="2"/>
      <c r="B2" s="5"/>
      <c r="C2" s="5"/>
      <c r="D2" s="2"/>
      <c r="E2" s="2"/>
      <c r="F2" s="2"/>
      <c r="H2" s="2"/>
      <c r="L2" s="2"/>
      <c r="M2" s="2"/>
    </row>
    <row r="3" spans="1:13" ht="19" thickBot="1" x14ac:dyDescent="0.4">
      <c r="A3" s="7"/>
      <c r="B3" s="8" t="s">
        <v>2</v>
      </c>
      <c r="C3" s="9" t="s">
        <v>3</v>
      </c>
      <c r="D3" s="7"/>
      <c r="E3" s="7"/>
      <c r="F3" s="2"/>
      <c r="G3" s="7"/>
      <c r="H3" s="2"/>
      <c r="L3" s="2"/>
      <c r="M3" s="2"/>
    </row>
    <row r="4" spans="1:13" ht="15" thickBot="1" x14ac:dyDescent="0.4">
      <c r="H4" s="2"/>
      <c r="L4" s="2"/>
      <c r="M4" s="2"/>
    </row>
    <row r="5" spans="1:13" ht="18.5" x14ac:dyDescent="0.35">
      <c r="A5" s="10"/>
      <c r="B5" s="11" t="s">
        <v>4</v>
      </c>
      <c r="C5" s="10"/>
      <c r="E5" s="12"/>
      <c r="F5" s="12"/>
      <c r="H5" s="2"/>
      <c r="L5" s="2"/>
      <c r="M5" s="2"/>
    </row>
    <row r="6" spans="1:13" x14ac:dyDescent="0.35">
      <c r="B6" s="13" t="s">
        <v>5</v>
      </c>
      <c r="C6" s="12"/>
      <c r="D6" s="12"/>
      <c r="H6" s="2"/>
      <c r="L6" s="2"/>
      <c r="M6" s="2"/>
    </row>
    <row r="7" spans="1:13" x14ac:dyDescent="0.35">
      <c r="B7" s="14" t="s">
        <v>6</v>
      </c>
      <c r="C7" s="12"/>
      <c r="D7" s="12"/>
      <c r="H7" s="2"/>
      <c r="L7" s="2"/>
      <c r="M7" s="2"/>
    </row>
    <row r="8" spans="1:13" x14ac:dyDescent="0.35">
      <c r="B8" s="14" t="s">
        <v>7</v>
      </c>
      <c r="C8" s="12"/>
      <c r="D8" s="12"/>
      <c r="F8" s="6" t="s">
        <v>8</v>
      </c>
      <c r="H8" s="2"/>
      <c r="L8" s="2"/>
      <c r="M8" s="2"/>
    </row>
    <row r="9" spans="1:13" x14ac:dyDescent="0.35">
      <c r="B9" s="13" t="s">
        <v>9</v>
      </c>
      <c r="H9" s="2"/>
      <c r="L9" s="2"/>
      <c r="M9" s="2"/>
    </row>
    <row r="10" spans="1:13" x14ac:dyDescent="0.35">
      <c r="B10" s="13" t="s">
        <v>10</v>
      </c>
      <c r="H10" s="2"/>
      <c r="L10" s="2"/>
      <c r="M10" s="2"/>
    </row>
    <row r="11" spans="1:13" ht="15" thickBot="1" x14ac:dyDescent="0.4">
      <c r="B11" s="15" t="s">
        <v>11</v>
      </c>
      <c r="H11" s="2"/>
      <c r="L11" s="2"/>
      <c r="M11" s="2"/>
    </row>
    <row r="12" spans="1:13" x14ac:dyDescent="0.35">
      <c r="B12" s="16"/>
      <c r="H12" s="2"/>
      <c r="L12" s="2"/>
      <c r="M12" s="2"/>
    </row>
    <row r="13" spans="1:13" ht="37" x14ac:dyDescent="0.35">
      <c r="A13" s="17" t="s">
        <v>12</v>
      </c>
      <c r="B13" s="17" t="s">
        <v>5</v>
      </c>
      <c r="C13" s="18"/>
      <c r="D13" s="18"/>
      <c r="E13" s="18"/>
      <c r="F13" s="18"/>
      <c r="G13" s="19"/>
      <c r="H13" s="2"/>
      <c r="L13" s="2"/>
      <c r="M13" s="2"/>
    </row>
    <row r="14" spans="1:13" x14ac:dyDescent="0.35">
      <c r="A14" s="6" t="s">
        <v>13</v>
      </c>
      <c r="B14" s="20" t="s">
        <v>14</v>
      </c>
      <c r="C14" s="21" t="s">
        <v>15</v>
      </c>
      <c r="E14" s="12"/>
      <c r="F14" s="12"/>
      <c r="H14" s="2"/>
      <c r="L14" s="2"/>
      <c r="M14" s="2"/>
    </row>
    <row r="15" spans="1:13" x14ac:dyDescent="0.35">
      <c r="A15" s="6" t="s">
        <v>16</v>
      </c>
      <c r="B15" s="20" t="s">
        <v>17</v>
      </c>
      <c r="C15" s="21" t="s">
        <v>18</v>
      </c>
      <c r="E15" s="12"/>
      <c r="F15" s="12"/>
      <c r="H15" s="2"/>
      <c r="L15" s="2"/>
      <c r="M15" s="2"/>
    </row>
    <row r="16" spans="1:13" x14ac:dyDescent="0.35">
      <c r="A16" s="6" t="s">
        <v>19</v>
      </c>
      <c r="B16" s="20" t="s">
        <v>20</v>
      </c>
      <c r="C16" s="22" t="s">
        <v>21</v>
      </c>
      <c r="E16" s="12"/>
      <c r="F16" s="12"/>
      <c r="H16" s="2"/>
      <c r="L16" s="2"/>
      <c r="M16" s="2"/>
    </row>
    <row r="17" spans="1:13" x14ac:dyDescent="0.35">
      <c r="A17" s="6" t="s">
        <v>22</v>
      </c>
      <c r="B17" s="20" t="s">
        <v>23</v>
      </c>
      <c r="C17" s="23">
        <f>[1]Emisiones!J2</f>
        <v>45657</v>
      </c>
      <c r="E17" s="12"/>
      <c r="F17" s="12"/>
      <c r="H17" s="2"/>
      <c r="L17" s="2"/>
      <c r="M17" s="2"/>
    </row>
    <row r="18" spans="1:13" outlineLevel="1" x14ac:dyDescent="0.35">
      <c r="A18" s="6" t="s">
        <v>24</v>
      </c>
      <c r="B18" s="24" t="s">
        <v>25</v>
      </c>
      <c r="E18" s="12"/>
      <c r="F18" s="12"/>
      <c r="H18" s="2"/>
      <c r="L18" s="2"/>
      <c r="M18" s="2"/>
    </row>
    <row r="19" spans="1:13" outlineLevel="1" x14ac:dyDescent="0.35">
      <c r="A19" s="6" t="s">
        <v>26</v>
      </c>
      <c r="B19" s="24" t="s">
        <v>27</v>
      </c>
      <c r="E19" s="12"/>
      <c r="F19" s="12"/>
      <c r="H19" s="2"/>
      <c r="L19" s="2"/>
      <c r="M19" s="2"/>
    </row>
    <row r="20" spans="1:13" outlineLevel="1" x14ac:dyDescent="0.35">
      <c r="A20" s="6" t="s">
        <v>28</v>
      </c>
      <c r="B20" s="24"/>
      <c r="E20" s="12"/>
      <c r="F20" s="12"/>
      <c r="H20" s="2"/>
      <c r="L20" s="2"/>
      <c r="M20" s="2"/>
    </row>
    <row r="21" spans="1:13" outlineLevel="1" x14ac:dyDescent="0.35">
      <c r="A21" s="6" t="s">
        <v>29</v>
      </c>
      <c r="B21" s="24"/>
      <c r="E21" s="12"/>
      <c r="F21" s="12"/>
      <c r="H21" s="2"/>
      <c r="L21" s="2"/>
      <c r="M21" s="2"/>
    </row>
    <row r="22" spans="1:13" outlineLevel="1" x14ac:dyDescent="0.35">
      <c r="A22" s="6" t="s">
        <v>30</v>
      </c>
      <c r="B22" s="24"/>
      <c r="E22" s="12"/>
      <c r="F22" s="12"/>
      <c r="H22" s="2"/>
      <c r="L22" s="2"/>
      <c r="M22" s="2"/>
    </row>
    <row r="23" spans="1:13" outlineLevel="1" x14ac:dyDescent="0.35">
      <c r="A23" s="6" t="s">
        <v>31</v>
      </c>
      <c r="B23" s="24"/>
      <c r="E23" s="12"/>
      <c r="F23" s="12"/>
      <c r="H23" s="2"/>
      <c r="L23" s="2"/>
      <c r="M23" s="2"/>
    </row>
    <row r="24" spans="1:13" outlineLevel="1" x14ac:dyDescent="0.35">
      <c r="A24" s="6" t="s">
        <v>32</v>
      </c>
      <c r="B24" s="24"/>
      <c r="E24" s="12"/>
      <c r="F24" s="12"/>
      <c r="H24" s="2"/>
      <c r="L24" s="2"/>
      <c r="M24" s="2"/>
    </row>
    <row r="25" spans="1:13" outlineLevel="1" x14ac:dyDescent="0.35">
      <c r="A25" s="6" t="s">
        <v>33</v>
      </c>
      <c r="B25" s="24"/>
      <c r="E25" s="12"/>
      <c r="F25" s="12"/>
      <c r="H25" s="2"/>
      <c r="L25" s="2"/>
      <c r="M25" s="2"/>
    </row>
    <row r="26" spans="1:13" ht="18.5" x14ac:dyDescent="0.35">
      <c r="A26" s="18"/>
      <c r="B26" s="17" t="s">
        <v>6</v>
      </c>
      <c r="C26" s="18"/>
      <c r="D26" s="18"/>
      <c r="E26" s="18"/>
      <c r="F26" s="18"/>
      <c r="G26" s="19"/>
      <c r="H26" s="2"/>
      <c r="L26" s="2"/>
      <c r="M26" s="2"/>
    </row>
    <row r="27" spans="1:13" x14ac:dyDescent="0.35">
      <c r="A27" s="6" t="s">
        <v>34</v>
      </c>
      <c r="B27" s="25" t="s">
        <v>35</v>
      </c>
      <c r="C27" s="6" t="s">
        <v>36</v>
      </c>
      <c r="D27" s="26"/>
      <c r="E27" s="26"/>
      <c r="F27" s="26"/>
      <c r="H27" s="2"/>
      <c r="L27" s="2"/>
      <c r="M27" s="2"/>
    </row>
    <row r="28" spans="1:13" x14ac:dyDescent="0.35">
      <c r="A28" s="6" t="s">
        <v>37</v>
      </c>
      <c r="B28" s="27" t="s">
        <v>38</v>
      </c>
      <c r="C28" s="21" t="s">
        <v>36</v>
      </c>
      <c r="D28" s="26"/>
      <c r="E28" s="26"/>
      <c r="F28" s="26"/>
      <c r="H28" s="2"/>
      <c r="L28" s="2"/>
      <c r="M28" s="2"/>
    </row>
    <row r="29" spans="1:13" x14ac:dyDescent="0.35">
      <c r="A29" s="6" t="s">
        <v>39</v>
      </c>
      <c r="B29" s="25" t="s">
        <v>40</v>
      </c>
      <c r="C29" s="21" t="s">
        <v>36</v>
      </c>
      <c r="E29" s="26"/>
      <c r="F29" s="26"/>
      <c r="H29" s="2"/>
      <c r="L29" s="2"/>
      <c r="M29" s="2"/>
    </row>
    <row r="30" spans="1:13" ht="43.5" outlineLevel="1" x14ac:dyDescent="0.35">
      <c r="A30" s="6" t="s">
        <v>41</v>
      </c>
      <c r="B30" s="25" t="s">
        <v>42</v>
      </c>
      <c r="C30" s="22" t="s">
        <v>43</v>
      </c>
      <c r="E30" s="26"/>
      <c r="F30" s="26"/>
      <c r="H30" s="2"/>
      <c r="L30" s="2"/>
      <c r="M30" s="2"/>
    </row>
    <row r="31" spans="1:13" outlineLevel="1" x14ac:dyDescent="0.35">
      <c r="A31" s="6" t="s">
        <v>44</v>
      </c>
      <c r="B31" s="25"/>
      <c r="E31" s="26"/>
      <c r="F31" s="26"/>
      <c r="H31" s="2"/>
      <c r="L31" s="2"/>
      <c r="M31" s="2"/>
    </row>
    <row r="32" spans="1:13" outlineLevel="1" x14ac:dyDescent="0.35">
      <c r="A32" s="6" t="s">
        <v>45</v>
      </c>
      <c r="B32" s="25"/>
      <c r="E32" s="26"/>
      <c r="F32" s="26"/>
      <c r="H32" s="2"/>
      <c r="L32" s="2"/>
      <c r="M32" s="2"/>
    </row>
    <row r="33" spans="1:14" outlineLevel="1" x14ac:dyDescent="0.35">
      <c r="A33" s="6" t="s">
        <v>46</v>
      </c>
      <c r="B33" s="25"/>
      <c r="E33" s="26"/>
      <c r="F33" s="26"/>
      <c r="H33" s="2"/>
      <c r="L33" s="2"/>
      <c r="M33" s="2"/>
    </row>
    <row r="34" spans="1:14" outlineLevel="1" x14ac:dyDescent="0.35">
      <c r="A34" s="6" t="s">
        <v>47</v>
      </c>
      <c r="B34" s="25"/>
      <c r="E34" s="26"/>
      <c r="F34" s="26"/>
      <c r="H34" s="2"/>
      <c r="L34" s="2"/>
      <c r="M34" s="2"/>
    </row>
    <row r="35" spans="1:14" outlineLevel="1" x14ac:dyDescent="0.35">
      <c r="A35" s="6" t="s">
        <v>48</v>
      </c>
      <c r="B35" s="28"/>
      <c r="E35" s="26"/>
      <c r="F35" s="26"/>
      <c r="H35" s="2"/>
      <c r="L35" s="2"/>
      <c r="M35" s="2"/>
    </row>
    <row r="36" spans="1:14" ht="18.5" x14ac:dyDescent="0.35">
      <c r="A36" s="17"/>
      <c r="B36" s="17" t="s">
        <v>7</v>
      </c>
      <c r="C36" s="17"/>
      <c r="D36" s="18"/>
      <c r="E36" s="18"/>
      <c r="F36" s="18"/>
      <c r="G36" s="19"/>
      <c r="H36" s="2"/>
      <c r="L36" s="2"/>
      <c r="M36" s="2"/>
    </row>
    <row r="37" spans="1:14" ht="15" customHeight="1" x14ac:dyDescent="0.35">
      <c r="A37" s="29"/>
      <c r="B37" s="30" t="s">
        <v>49</v>
      </c>
      <c r="C37" s="29" t="s">
        <v>50</v>
      </c>
      <c r="D37" s="31"/>
      <c r="E37" s="31"/>
      <c r="F37" s="31"/>
      <c r="G37" s="32"/>
      <c r="H37" s="2"/>
      <c r="L37" s="2"/>
      <c r="M37" s="2"/>
    </row>
    <row r="38" spans="1:14" x14ac:dyDescent="0.35">
      <c r="A38" s="6" t="s">
        <v>51</v>
      </c>
      <c r="B38" s="26" t="s">
        <v>52</v>
      </c>
      <c r="C38" s="33">
        <f>UM_CoverPoolBalance</f>
        <v>3865851459.6400003</v>
      </c>
      <c r="F38" s="26"/>
      <c r="H38" s="2"/>
      <c r="L38" s="2"/>
      <c r="M38" s="2"/>
    </row>
    <row r="39" spans="1:14" x14ac:dyDescent="0.35">
      <c r="A39" s="6" t="s">
        <v>53</v>
      </c>
      <c r="B39" s="26" t="s">
        <v>54</v>
      </c>
      <c r="C39" s="34">
        <f>UM_CoveredBondsBalance</f>
        <v>1500000000</v>
      </c>
      <c r="F39" s="26"/>
      <c r="H39" s="2"/>
      <c r="L39" s="2"/>
      <c r="M39" s="2"/>
      <c r="N39" s="4"/>
    </row>
    <row r="40" spans="1:14" outlineLevel="1" x14ac:dyDescent="0.35">
      <c r="A40" s="6" t="s">
        <v>55</v>
      </c>
      <c r="B40" s="35" t="s">
        <v>56</v>
      </c>
      <c r="C40" s="36" t="s">
        <v>57</v>
      </c>
      <c r="F40" s="26"/>
      <c r="H40" s="2"/>
      <c r="L40" s="2"/>
      <c r="M40" s="2"/>
      <c r="N40" s="4"/>
    </row>
    <row r="41" spans="1:14" outlineLevel="1" x14ac:dyDescent="0.35">
      <c r="A41" s="6" t="s">
        <v>58</v>
      </c>
      <c r="B41" s="35" t="s">
        <v>59</v>
      </c>
      <c r="C41" s="36" t="s">
        <v>57</v>
      </c>
      <c r="F41" s="26"/>
      <c r="H41" s="2"/>
      <c r="L41" s="2"/>
      <c r="M41" s="2"/>
      <c r="N41" s="4"/>
    </row>
    <row r="42" spans="1:14" outlineLevel="1" x14ac:dyDescent="0.35">
      <c r="A42" s="6" t="s">
        <v>60</v>
      </c>
      <c r="B42" s="35"/>
      <c r="C42" s="37"/>
      <c r="F42" s="26"/>
      <c r="H42" s="2"/>
      <c r="L42" s="2"/>
      <c r="M42" s="2"/>
      <c r="N42" s="4"/>
    </row>
    <row r="43" spans="1:14" outlineLevel="1" x14ac:dyDescent="0.35">
      <c r="A43" s="4" t="s">
        <v>61</v>
      </c>
      <c r="B43" s="26"/>
      <c r="F43" s="26"/>
      <c r="H43" s="2"/>
      <c r="L43" s="2"/>
      <c r="M43" s="2"/>
      <c r="N43" s="4"/>
    </row>
    <row r="44" spans="1:14" ht="15" customHeight="1" x14ac:dyDescent="0.35">
      <c r="A44" s="29"/>
      <c r="B44" s="30" t="s">
        <v>62</v>
      </c>
      <c r="C44" s="38" t="s">
        <v>63</v>
      </c>
      <c r="D44" s="29" t="s">
        <v>64</v>
      </c>
      <c r="E44" s="31"/>
      <c r="F44" s="32" t="s">
        <v>65</v>
      </c>
      <c r="G44" s="32" t="s">
        <v>66</v>
      </c>
      <c r="H44" s="2"/>
      <c r="L44" s="2"/>
      <c r="M44" s="2"/>
      <c r="N44" s="4"/>
    </row>
    <row r="45" spans="1:14" x14ac:dyDescent="0.35">
      <c r="A45" s="6" t="s">
        <v>67</v>
      </c>
      <c r="B45" s="26" t="s">
        <v>68</v>
      </c>
      <c r="C45" s="39">
        <v>0.05</v>
      </c>
      <c r="D45" s="40">
        <f>C38/C39-1</f>
        <v>1.577234306426667</v>
      </c>
      <c r="E45" s="40"/>
      <c r="F45" s="39">
        <v>0.05</v>
      </c>
      <c r="G45" s="21" t="s">
        <v>69</v>
      </c>
      <c r="H45" s="2"/>
      <c r="L45" s="2"/>
      <c r="M45" s="2"/>
      <c r="N45" s="4"/>
    </row>
    <row r="46" spans="1:14" outlineLevel="1" x14ac:dyDescent="0.35">
      <c r="A46" s="6" t="s">
        <v>70</v>
      </c>
      <c r="B46" s="24" t="s">
        <v>71</v>
      </c>
      <c r="C46" s="40"/>
      <c r="D46" s="40"/>
      <c r="E46" s="40"/>
      <c r="F46" s="40"/>
      <c r="G46" s="41"/>
      <c r="H46" s="2"/>
      <c r="L46" s="2"/>
      <c r="M46" s="2"/>
      <c r="N46" s="4"/>
    </row>
    <row r="47" spans="1:14" outlineLevel="1" x14ac:dyDescent="0.35">
      <c r="A47" s="6" t="s">
        <v>72</v>
      </c>
      <c r="B47" s="24" t="s">
        <v>73</v>
      </c>
      <c r="C47" s="40"/>
      <c r="D47" s="40"/>
      <c r="E47" s="40"/>
      <c r="F47" s="40"/>
      <c r="G47" s="41"/>
      <c r="H47" s="2"/>
      <c r="L47" s="2"/>
      <c r="M47" s="2"/>
      <c r="N47" s="4"/>
    </row>
    <row r="48" spans="1:14" outlineLevel="1" x14ac:dyDescent="0.35">
      <c r="A48" s="6" t="s">
        <v>74</v>
      </c>
      <c r="B48" s="24"/>
      <c r="C48" s="41"/>
      <c r="D48" s="41"/>
      <c r="E48" s="41"/>
      <c r="F48" s="41"/>
      <c r="G48" s="41"/>
      <c r="H48" s="2"/>
      <c r="L48" s="2"/>
      <c r="M48" s="2"/>
      <c r="N48" s="4"/>
    </row>
    <row r="49" spans="1:14" outlineLevel="1" x14ac:dyDescent="0.35">
      <c r="A49" s="6" t="s">
        <v>75</v>
      </c>
      <c r="B49" s="24"/>
      <c r="C49" s="41"/>
      <c r="D49" s="41"/>
      <c r="E49" s="41"/>
      <c r="F49" s="41"/>
      <c r="G49" s="41"/>
      <c r="H49" s="2"/>
      <c r="L49" s="2"/>
      <c r="M49" s="2"/>
      <c r="N49" s="4"/>
    </row>
    <row r="50" spans="1:14" outlineLevel="1" x14ac:dyDescent="0.35">
      <c r="A50" s="6" t="s">
        <v>76</v>
      </c>
      <c r="B50" s="24"/>
      <c r="C50" s="41"/>
      <c r="D50" s="41"/>
      <c r="E50" s="41"/>
      <c r="F50" s="41"/>
      <c r="G50" s="41"/>
      <c r="H50" s="2"/>
      <c r="L50" s="2"/>
      <c r="M50" s="2"/>
      <c r="N50" s="4"/>
    </row>
    <row r="51" spans="1:14" outlineLevel="1" x14ac:dyDescent="0.35">
      <c r="A51" s="6" t="s">
        <v>77</v>
      </c>
      <c r="B51" s="24"/>
      <c r="C51" s="41"/>
      <c r="D51" s="41"/>
      <c r="E51" s="41"/>
      <c r="F51" s="41"/>
      <c r="G51" s="41"/>
      <c r="H51" s="2"/>
      <c r="L51" s="2"/>
      <c r="M51" s="2"/>
      <c r="N51" s="4"/>
    </row>
    <row r="52" spans="1:14" ht="15" customHeight="1" x14ac:dyDescent="0.35">
      <c r="A52" s="29"/>
      <c r="B52" s="30" t="s">
        <v>78</v>
      </c>
      <c r="C52" s="29" t="s">
        <v>50</v>
      </c>
      <c r="D52" s="29"/>
      <c r="E52" s="31"/>
      <c r="F52" s="32" t="s">
        <v>79</v>
      </c>
      <c r="G52" s="32"/>
      <c r="H52" s="2"/>
      <c r="L52" s="2"/>
      <c r="M52" s="2"/>
      <c r="N52" s="4"/>
    </row>
    <row r="53" spans="1:14" x14ac:dyDescent="0.35">
      <c r="A53" s="6" t="s">
        <v>80</v>
      </c>
      <c r="B53" s="26" t="s">
        <v>81</v>
      </c>
      <c r="C53" s="42" t="s">
        <v>82</v>
      </c>
      <c r="E53" s="43"/>
      <c r="F53" s="44">
        <v>0</v>
      </c>
      <c r="G53" s="45"/>
      <c r="H53" s="2"/>
      <c r="L53" s="2"/>
      <c r="M53" s="2"/>
      <c r="N53" s="4"/>
    </row>
    <row r="54" spans="1:14" x14ac:dyDescent="0.35">
      <c r="A54" s="6" t="s">
        <v>83</v>
      </c>
      <c r="B54" s="26" t="s">
        <v>84</v>
      </c>
      <c r="C54" s="36">
        <f>C38</f>
        <v>3865851459.6400003</v>
      </c>
      <c r="E54" s="43"/>
      <c r="F54" s="46">
        <f>C54/C58</f>
        <v>1</v>
      </c>
      <c r="G54" s="45"/>
      <c r="H54" s="2"/>
      <c r="L54" s="2"/>
      <c r="M54" s="2"/>
      <c r="N54" s="4"/>
    </row>
    <row r="55" spans="1:14" x14ac:dyDescent="0.35">
      <c r="A55" s="6" t="s">
        <v>85</v>
      </c>
      <c r="B55" s="26" t="s">
        <v>86</v>
      </c>
      <c r="C55" s="36">
        <v>0</v>
      </c>
      <c r="E55" s="43"/>
      <c r="F55" s="44">
        <v>0</v>
      </c>
      <c r="G55" s="45"/>
      <c r="H55" s="2"/>
      <c r="L55" s="2"/>
      <c r="M55" s="2"/>
      <c r="N55" s="4"/>
    </row>
    <row r="56" spans="1:14" x14ac:dyDescent="0.35">
      <c r="A56" s="6" t="s">
        <v>87</v>
      </c>
      <c r="B56" s="26" t="s">
        <v>88</v>
      </c>
      <c r="C56" s="36">
        <v>0</v>
      </c>
      <c r="E56" s="43"/>
      <c r="F56" s="44">
        <v>0</v>
      </c>
      <c r="G56" s="45"/>
      <c r="H56" s="2"/>
      <c r="L56" s="2"/>
      <c r="M56" s="2"/>
      <c r="N56" s="4"/>
    </row>
    <row r="57" spans="1:14" x14ac:dyDescent="0.35">
      <c r="A57" s="6" t="s">
        <v>89</v>
      </c>
      <c r="B57" s="6" t="s">
        <v>90</v>
      </c>
      <c r="C57" s="36">
        <v>0</v>
      </c>
      <c r="E57" s="43"/>
      <c r="F57" s="46">
        <v>0</v>
      </c>
      <c r="G57" s="45"/>
      <c r="H57" s="2"/>
      <c r="L57" s="2"/>
      <c r="M57" s="2"/>
      <c r="N57" s="4"/>
    </row>
    <row r="58" spans="1:14" x14ac:dyDescent="0.35">
      <c r="A58" s="6" t="s">
        <v>91</v>
      </c>
      <c r="B58" s="47" t="s">
        <v>92</v>
      </c>
      <c r="C58" s="33">
        <f>C54</f>
        <v>3865851459.6400003</v>
      </c>
      <c r="D58" s="43"/>
      <c r="E58" s="43"/>
      <c r="F58" s="44">
        <f>C58/C58</f>
        <v>1</v>
      </c>
      <c r="G58" s="45"/>
      <c r="H58" s="2"/>
      <c r="L58" s="2"/>
      <c r="M58" s="2"/>
      <c r="N58" s="4"/>
    </row>
    <row r="59" spans="1:14" outlineLevel="1" x14ac:dyDescent="0.35">
      <c r="A59" s="6" t="s">
        <v>93</v>
      </c>
      <c r="B59" s="48" t="s">
        <v>94</v>
      </c>
      <c r="C59" s="37"/>
      <c r="E59" s="43"/>
      <c r="F59" s="46">
        <v>0</v>
      </c>
      <c r="G59" s="45"/>
      <c r="H59" s="2"/>
      <c r="L59" s="2"/>
      <c r="M59" s="2"/>
      <c r="N59" s="4"/>
    </row>
    <row r="60" spans="1:14" outlineLevel="1" x14ac:dyDescent="0.35">
      <c r="A60" s="6" t="s">
        <v>95</v>
      </c>
      <c r="B60" s="48" t="s">
        <v>94</v>
      </c>
      <c r="C60" s="37"/>
      <c r="E60" s="43"/>
      <c r="F60" s="46">
        <v>0</v>
      </c>
      <c r="G60" s="45"/>
      <c r="H60" s="2"/>
      <c r="L60" s="2"/>
      <c r="M60" s="2"/>
      <c r="N60" s="4"/>
    </row>
    <row r="61" spans="1:14" outlineLevel="1" x14ac:dyDescent="0.35">
      <c r="A61" s="6" t="s">
        <v>96</v>
      </c>
      <c r="B61" s="48" t="s">
        <v>94</v>
      </c>
      <c r="C61" s="37"/>
      <c r="E61" s="43"/>
      <c r="F61" s="46">
        <v>0</v>
      </c>
      <c r="G61" s="45"/>
      <c r="H61" s="2"/>
      <c r="L61" s="2"/>
      <c r="M61" s="2"/>
      <c r="N61" s="4"/>
    </row>
    <row r="62" spans="1:14" outlineLevel="1" x14ac:dyDescent="0.35">
      <c r="A62" s="6" t="s">
        <v>97</v>
      </c>
      <c r="B62" s="48" t="s">
        <v>94</v>
      </c>
      <c r="C62" s="37"/>
      <c r="E62" s="43"/>
      <c r="F62" s="46">
        <v>0</v>
      </c>
      <c r="G62" s="45"/>
      <c r="H62" s="2"/>
      <c r="L62" s="2"/>
      <c r="M62" s="2"/>
      <c r="N62" s="4"/>
    </row>
    <row r="63" spans="1:14" outlineLevel="1" x14ac:dyDescent="0.35">
      <c r="A63" s="6" t="s">
        <v>98</v>
      </c>
      <c r="B63" s="48" t="s">
        <v>94</v>
      </c>
      <c r="C63" s="37"/>
      <c r="E63" s="43"/>
      <c r="F63" s="46">
        <v>0</v>
      </c>
      <c r="G63" s="45"/>
      <c r="H63" s="2"/>
      <c r="L63" s="2"/>
      <c r="M63" s="2"/>
      <c r="N63" s="4"/>
    </row>
    <row r="64" spans="1:14" outlineLevel="1" x14ac:dyDescent="0.35">
      <c r="A64" s="6" t="s">
        <v>99</v>
      </c>
      <c r="B64" s="48" t="s">
        <v>94</v>
      </c>
      <c r="C64" s="49"/>
      <c r="D64" s="4"/>
      <c r="E64" s="4"/>
      <c r="F64" s="46">
        <v>0</v>
      </c>
      <c r="G64" s="50"/>
      <c r="H64" s="2"/>
      <c r="L64" s="2"/>
      <c r="M64" s="2"/>
      <c r="N64" s="4"/>
    </row>
    <row r="65" spans="1:14" ht="15" customHeight="1" x14ac:dyDescent="0.35">
      <c r="A65" s="29"/>
      <c r="B65" s="30" t="s">
        <v>100</v>
      </c>
      <c r="C65" s="38" t="s">
        <v>101</v>
      </c>
      <c r="D65" s="38" t="s">
        <v>102</v>
      </c>
      <c r="E65" s="31"/>
      <c r="F65" s="32" t="s">
        <v>103</v>
      </c>
      <c r="G65" s="51" t="s">
        <v>104</v>
      </c>
      <c r="H65" s="2"/>
      <c r="L65" s="2"/>
      <c r="M65" s="2"/>
      <c r="N65" s="4"/>
    </row>
    <row r="66" spans="1:14" x14ac:dyDescent="0.35">
      <c r="A66" s="6" t="s">
        <v>105</v>
      </c>
      <c r="B66" s="26" t="s">
        <v>106</v>
      </c>
      <c r="C66" s="52">
        <f>'[1]ECB Moodys Surveillance'!C20</f>
        <v>5.0280911610636609</v>
      </c>
      <c r="D66" s="53" t="s">
        <v>57</v>
      </c>
      <c r="E66" s="20"/>
      <c r="F66" s="54"/>
      <c r="G66" s="55"/>
      <c r="H66" s="2"/>
      <c r="L66" s="2"/>
      <c r="M66" s="2"/>
      <c r="N66" s="4"/>
    </row>
    <row r="67" spans="1:14" x14ac:dyDescent="0.35">
      <c r="B67" s="26"/>
      <c r="E67" s="20"/>
      <c r="F67" s="54"/>
      <c r="G67" s="55"/>
      <c r="H67" s="2"/>
      <c r="L67" s="2"/>
      <c r="M67" s="2"/>
      <c r="N67" s="4"/>
    </row>
    <row r="68" spans="1:14" x14ac:dyDescent="0.35">
      <c r="B68" s="26" t="s">
        <v>107</v>
      </c>
      <c r="C68" s="20"/>
      <c r="D68" s="20"/>
      <c r="E68" s="20"/>
      <c r="F68" s="55"/>
      <c r="G68" s="55"/>
      <c r="H68" s="2"/>
      <c r="L68" s="2"/>
      <c r="M68" s="2"/>
      <c r="N68" s="4"/>
    </row>
    <row r="69" spans="1:14" x14ac:dyDescent="0.35">
      <c r="B69" s="26" t="s">
        <v>108</v>
      </c>
      <c r="E69" s="20"/>
      <c r="F69" s="55"/>
      <c r="G69" s="55"/>
      <c r="H69" s="2"/>
      <c r="L69" s="2"/>
      <c r="M69" s="2"/>
      <c r="N69" s="4"/>
    </row>
    <row r="70" spans="1:14" x14ac:dyDescent="0.35">
      <c r="A70" s="6" t="s">
        <v>109</v>
      </c>
      <c r="B70" s="56" t="s">
        <v>110</v>
      </c>
      <c r="C70" s="36">
        <f>'[1]Plazos medios'!L4</f>
        <v>326342538.19000012</v>
      </c>
      <c r="D70" s="36" t="s">
        <v>57</v>
      </c>
      <c r="E70" s="56"/>
      <c r="F70" s="46">
        <f>C70/$C$77</f>
        <v>8.4416729819306119E-2</v>
      </c>
      <c r="G70" s="46" t="s">
        <v>111</v>
      </c>
      <c r="H70" s="2"/>
      <c r="L70" s="2"/>
      <c r="M70" s="2"/>
      <c r="N70" s="4"/>
    </row>
    <row r="71" spans="1:14" x14ac:dyDescent="0.35">
      <c r="A71" s="6" t="s">
        <v>112</v>
      </c>
      <c r="B71" s="56" t="s">
        <v>113</v>
      </c>
      <c r="C71" s="36">
        <f>'[1]Plazos medios'!L5</f>
        <v>196572733.92000002</v>
      </c>
      <c r="D71" s="36" t="s">
        <v>57</v>
      </c>
      <c r="E71" s="56"/>
      <c r="F71" s="46">
        <f t="shared" ref="F71:F82" si="0">C71/$C$77</f>
        <v>5.0848496371949443E-2</v>
      </c>
      <c r="G71" s="46" t="s">
        <v>111</v>
      </c>
      <c r="H71" s="2"/>
      <c r="L71" s="2"/>
      <c r="M71" s="2"/>
      <c r="N71" s="4"/>
    </row>
    <row r="72" spans="1:14" x14ac:dyDescent="0.35">
      <c r="A72" s="6" t="s">
        <v>114</v>
      </c>
      <c r="B72" s="56" t="s">
        <v>115</v>
      </c>
      <c r="C72" s="36">
        <f>'[1]Plazos medios'!L6</f>
        <v>676294743.97000003</v>
      </c>
      <c r="D72" s="36" t="s">
        <v>57</v>
      </c>
      <c r="E72" s="56"/>
      <c r="F72" s="46">
        <f t="shared" si="0"/>
        <v>0.17494069573821097</v>
      </c>
      <c r="G72" s="46" t="s">
        <v>111</v>
      </c>
      <c r="H72" s="2"/>
      <c r="L72" s="2"/>
      <c r="M72" s="2"/>
      <c r="N72" s="4"/>
    </row>
    <row r="73" spans="1:14" x14ac:dyDescent="0.35">
      <c r="A73" s="6" t="s">
        <v>116</v>
      </c>
      <c r="B73" s="56" t="s">
        <v>117</v>
      </c>
      <c r="C73" s="36">
        <f>'[1]Plazos medios'!L7</f>
        <v>788152003.06999993</v>
      </c>
      <c r="D73" s="36" t="s">
        <v>57</v>
      </c>
      <c r="E73" s="56"/>
      <c r="F73" s="46">
        <f t="shared" si="0"/>
        <v>0.2038753975155049</v>
      </c>
      <c r="G73" s="46" t="s">
        <v>111</v>
      </c>
      <c r="H73" s="2"/>
      <c r="L73" s="2"/>
      <c r="M73" s="2"/>
      <c r="N73" s="4"/>
    </row>
    <row r="74" spans="1:14" x14ac:dyDescent="0.35">
      <c r="A74" s="6" t="s">
        <v>118</v>
      </c>
      <c r="B74" s="56" t="s">
        <v>119</v>
      </c>
      <c r="C74" s="36">
        <f>'[1]Plazos medios'!L8</f>
        <v>270682143.5</v>
      </c>
      <c r="D74" s="36" t="s">
        <v>57</v>
      </c>
      <c r="E74" s="56"/>
      <c r="F74" s="46">
        <f t="shared" si="0"/>
        <v>7.0018764643690348E-2</v>
      </c>
      <c r="G74" s="46" t="s">
        <v>111</v>
      </c>
      <c r="H74" s="2"/>
      <c r="L74" s="2"/>
      <c r="M74" s="2"/>
      <c r="N74" s="4"/>
    </row>
    <row r="75" spans="1:14" x14ac:dyDescent="0.35">
      <c r="A75" s="6" t="s">
        <v>120</v>
      </c>
      <c r="B75" s="56" t="s">
        <v>121</v>
      </c>
      <c r="C75" s="36">
        <f>'[1]Plazos medios'!L9</f>
        <v>1230248043.8700001</v>
      </c>
      <c r="D75" s="36" t="s">
        <v>57</v>
      </c>
      <c r="E75" s="56"/>
      <c r="F75" s="46">
        <f t="shared" si="0"/>
        <v>0.31823469078260047</v>
      </c>
      <c r="G75" s="46" t="s">
        <v>111</v>
      </c>
      <c r="H75" s="2"/>
      <c r="L75" s="2"/>
      <c r="M75" s="2"/>
      <c r="N75" s="4"/>
    </row>
    <row r="76" spans="1:14" x14ac:dyDescent="0.35">
      <c r="A76" s="6" t="s">
        <v>122</v>
      </c>
      <c r="B76" s="56" t="s">
        <v>123</v>
      </c>
      <c r="C76" s="36">
        <f>'[1]Plazos medios'!L10</f>
        <v>377559253.12</v>
      </c>
      <c r="D76" s="36" t="s">
        <v>57</v>
      </c>
      <c r="E76" s="56"/>
      <c r="F76" s="46">
        <f t="shared" si="0"/>
        <v>9.7665225128737737E-2</v>
      </c>
      <c r="G76" s="46" t="s">
        <v>111</v>
      </c>
      <c r="H76" s="2"/>
      <c r="L76" s="2"/>
      <c r="M76" s="2"/>
      <c r="N76" s="4"/>
    </row>
    <row r="77" spans="1:14" x14ac:dyDescent="0.35">
      <c r="A77" s="6" t="s">
        <v>124</v>
      </c>
      <c r="B77" s="57" t="s">
        <v>92</v>
      </c>
      <c r="C77" s="36">
        <f>SUM(C70:C76)</f>
        <v>3865851459.6400003</v>
      </c>
      <c r="D77" s="33">
        <v>0</v>
      </c>
      <c r="E77" s="26"/>
      <c r="F77" s="46">
        <f t="shared" si="0"/>
        <v>1</v>
      </c>
      <c r="G77" s="58">
        <v>0</v>
      </c>
      <c r="H77" s="2"/>
      <c r="L77" s="2"/>
      <c r="M77" s="2"/>
      <c r="N77" s="4"/>
    </row>
    <row r="78" spans="1:14" outlineLevel="1" x14ac:dyDescent="0.35">
      <c r="A78" s="6" t="s">
        <v>125</v>
      </c>
      <c r="B78" s="59" t="s">
        <v>126</v>
      </c>
      <c r="C78" s="33"/>
      <c r="D78" s="33"/>
      <c r="E78" s="26"/>
      <c r="F78" s="46">
        <f t="shared" si="0"/>
        <v>0</v>
      </c>
      <c r="G78" s="46" t="s">
        <v>111</v>
      </c>
      <c r="H78" s="2"/>
      <c r="L78" s="2"/>
      <c r="M78" s="2"/>
      <c r="N78" s="4"/>
    </row>
    <row r="79" spans="1:14" outlineLevel="1" x14ac:dyDescent="0.35">
      <c r="A79" s="6" t="s">
        <v>127</v>
      </c>
      <c r="B79" s="59" t="s">
        <v>128</v>
      </c>
      <c r="C79" s="33"/>
      <c r="D79" s="33"/>
      <c r="E79" s="26"/>
      <c r="F79" s="46">
        <f t="shared" si="0"/>
        <v>0</v>
      </c>
      <c r="G79" s="46" t="s">
        <v>111</v>
      </c>
      <c r="H79" s="2"/>
      <c r="L79" s="2"/>
      <c r="M79" s="2"/>
      <c r="N79" s="4"/>
    </row>
    <row r="80" spans="1:14" outlineLevel="1" x14ac:dyDescent="0.35">
      <c r="A80" s="6" t="s">
        <v>129</v>
      </c>
      <c r="B80" s="59" t="s">
        <v>130</v>
      </c>
      <c r="C80" s="33"/>
      <c r="D80" s="33"/>
      <c r="E80" s="26"/>
      <c r="F80" s="46">
        <f t="shared" si="0"/>
        <v>0</v>
      </c>
      <c r="G80" s="46" t="s">
        <v>111</v>
      </c>
      <c r="H80" s="2"/>
      <c r="L80" s="2"/>
      <c r="M80" s="2"/>
      <c r="N80" s="4"/>
    </row>
    <row r="81" spans="1:14" outlineLevel="1" x14ac:dyDescent="0.35">
      <c r="A81" s="6" t="s">
        <v>131</v>
      </c>
      <c r="B81" s="59" t="s">
        <v>132</v>
      </c>
      <c r="C81" s="33"/>
      <c r="D81" s="33"/>
      <c r="E81" s="26"/>
      <c r="F81" s="46">
        <f t="shared" si="0"/>
        <v>0</v>
      </c>
      <c r="G81" s="46" t="s">
        <v>111</v>
      </c>
      <c r="H81" s="2"/>
      <c r="L81" s="2"/>
      <c r="M81" s="2"/>
      <c r="N81" s="4"/>
    </row>
    <row r="82" spans="1:14" outlineLevel="1" x14ac:dyDescent="0.35">
      <c r="A82" s="6" t="s">
        <v>133</v>
      </c>
      <c r="B82" s="59" t="s">
        <v>134</v>
      </c>
      <c r="C82" s="33"/>
      <c r="D82" s="33"/>
      <c r="E82" s="26"/>
      <c r="F82" s="46">
        <f t="shared" si="0"/>
        <v>0</v>
      </c>
      <c r="G82" s="46" t="s">
        <v>111</v>
      </c>
      <c r="H82" s="2"/>
      <c r="L82" s="2"/>
      <c r="M82" s="2"/>
      <c r="N82" s="4"/>
    </row>
    <row r="83" spans="1:14" outlineLevel="1" x14ac:dyDescent="0.35">
      <c r="A83" s="6" t="s">
        <v>135</v>
      </c>
      <c r="B83" s="59"/>
      <c r="C83" s="43"/>
      <c r="D83" s="43"/>
      <c r="E83" s="26"/>
      <c r="F83" s="45"/>
      <c r="G83" s="45"/>
      <c r="H83" s="2"/>
      <c r="L83" s="2"/>
      <c r="M83" s="2"/>
      <c r="N83" s="4"/>
    </row>
    <row r="84" spans="1:14" outlineLevel="1" x14ac:dyDescent="0.35">
      <c r="A84" s="6" t="s">
        <v>136</v>
      </c>
      <c r="B84" s="59"/>
      <c r="C84" s="43"/>
      <c r="D84" s="43"/>
      <c r="E84" s="26"/>
      <c r="F84" s="45"/>
      <c r="G84" s="45"/>
      <c r="H84" s="2"/>
      <c r="L84" s="2"/>
      <c r="M84" s="2"/>
      <c r="N84" s="4"/>
    </row>
    <row r="85" spans="1:14" outlineLevel="1" x14ac:dyDescent="0.35">
      <c r="A85" s="6" t="s">
        <v>137</v>
      </c>
      <c r="B85" s="59"/>
      <c r="C85" s="43"/>
      <c r="D85" s="43"/>
      <c r="E85" s="26"/>
      <c r="F85" s="45"/>
      <c r="G85" s="45"/>
      <c r="H85" s="2"/>
      <c r="L85" s="2"/>
      <c r="M85" s="2"/>
      <c r="N85" s="4"/>
    </row>
    <row r="86" spans="1:14" outlineLevel="1" x14ac:dyDescent="0.35">
      <c r="A86" s="6" t="s">
        <v>138</v>
      </c>
      <c r="B86" s="57"/>
      <c r="C86" s="43"/>
      <c r="D86" s="43"/>
      <c r="E86" s="26"/>
      <c r="F86" s="45">
        <v>0</v>
      </c>
      <c r="G86" s="45" t="s">
        <v>111</v>
      </c>
      <c r="H86" s="2"/>
      <c r="L86" s="2"/>
      <c r="M86" s="2"/>
      <c r="N86" s="4"/>
    </row>
    <row r="87" spans="1:14" outlineLevel="1" x14ac:dyDescent="0.35">
      <c r="A87" s="6" t="s">
        <v>139</v>
      </c>
      <c r="B87" s="59"/>
      <c r="C87" s="43"/>
      <c r="D87" s="43"/>
      <c r="E87" s="26"/>
      <c r="F87" s="45">
        <v>0</v>
      </c>
      <c r="G87" s="45" t="s">
        <v>111</v>
      </c>
      <c r="H87" s="2"/>
      <c r="L87" s="2"/>
      <c r="M87" s="2"/>
      <c r="N87" s="4"/>
    </row>
    <row r="88" spans="1:14" ht="15" customHeight="1" x14ac:dyDescent="0.35">
      <c r="A88" s="29"/>
      <c r="B88" s="30" t="s">
        <v>140</v>
      </c>
      <c r="C88" s="38" t="s">
        <v>141</v>
      </c>
      <c r="D88" s="38" t="s">
        <v>142</v>
      </c>
      <c r="E88" s="31"/>
      <c r="F88" s="32" t="s">
        <v>143</v>
      </c>
      <c r="G88" s="29" t="s">
        <v>144</v>
      </c>
      <c r="H88" s="2"/>
      <c r="L88" s="2"/>
      <c r="M88" s="2"/>
      <c r="N88" s="4"/>
    </row>
    <row r="89" spans="1:14" x14ac:dyDescent="0.35">
      <c r="A89" s="6" t="s">
        <v>145</v>
      </c>
      <c r="B89" s="26" t="s">
        <v>146</v>
      </c>
      <c r="C89" s="53">
        <f>'[1]ECB Moodys Surveillance'!C34</f>
        <v>3.1808219178082191</v>
      </c>
      <c r="D89" s="53" t="s">
        <v>57</v>
      </c>
      <c r="E89" s="20"/>
      <c r="F89" s="60"/>
      <c r="G89" s="61"/>
      <c r="H89" s="2"/>
      <c r="L89" s="2"/>
      <c r="M89" s="2"/>
      <c r="N89" s="4"/>
    </row>
    <row r="90" spans="1:14" x14ac:dyDescent="0.35">
      <c r="B90" s="26"/>
      <c r="C90" s="62"/>
      <c r="D90" s="62"/>
      <c r="E90" s="20"/>
      <c r="F90" s="60"/>
      <c r="G90" s="61"/>
      <c r="H90" s="2"/>
      <c r="L90" s="2"/>
      <c r="M90" s="2"/>
      <c r="N90" s="4"/>
    </row>
    <row r="91" spans="1:14" x14ac:dyDescent="0.35">
      <c r="B91" s="26" t="s">
        <v>147</v>
      </c>
      <c r="C91" s="63"/>
      <c r="D91" s="63"/>
      <c r="E91" s="20"/>
      <c r="F91" s="61"/>
      <c r="G91" s="61"/>
      <c r="H91" s="2"/>
      <c r="L91" s="2"/>
      <c r="M91" s="2"/>
      <c r="N91" s="4"/>
    </row>
    <row r="92" spans="1:14" x14ac:dyDescent="0.35">
      <c r="A92" s="6" t="s">
        <v>148</v>
      </c>
      <c r="B92" s="26" t="s">
        <v>108</v>
      </c>
      <c r="C92" s="62"/>
      <c r="D92" s="62"/>
      <c r="E92" s="20"/>
      <c r="F92" s="61"/>
      <c r="G92" s="61"/>
      <c r="H92" s="2"/>
      <c r="L92" s="2"/>
      <c r="M92" s="2"/>
      <c r="N92" s="4"/>
    </row>
    <row r="93" spans="1:14" x14ac:dyDescent="0.35">
      <c r="A93" s="6" t="s">
        <v>149</v>
      </c>
      <c r="B93" s="56" t="s">
        <v>110</v>
      </c>
      <c r="C93" s="36">
        <f>'[1]ECB Moodys Surveillance'!D51</f>
        <v>0</v>
      </c>
      <c r="D93" s="53" t="s">
        <v>57</v>
      </c>
      <c r="E93" s="56"/>
      <c r="F93" s="46">
        <f>C93/$C$100</f>
        <v>0</v>
      </c>
      <c r="G93" s="46" t="s">
        <v>111</v>
      </c>
      <c r="H93" s="2"/>
      <c r="L93" s="2"/>
      <c r="M93" s="2"/>
      <c r="N93" s="4"/>
    </row>
    <row r="94" spans="1:14" x14ac:dyDescent="0.35">
      <c r="A94" s="6" t="s">
        <v>150</v>
      </c>
      <c r="B94" s="56" t="s">
        <v>113</v>
      </c>
      <c r="C94" s="36">
        <f>'[1]ECB Moodys Surveillance'!D52</f>
        <v>0</v>
      </c>
      <c r="D94" s="53" t="s">
        <v>57</v>
      </c>
      <c r="E94" s="56"/>
      <c r="F94" s="46">
        <f t="shared" ref="F94:F99" si="1">C94/$C$100</f>
        <v>0</v>
      </c>
      <c r="G94" s="46" t="s">
        <v>111</v>
      </c>
      <c r="H94" s="2"/>
      <c r="L94" s="2"/>
      <c r="M94" s="2"/>
      <c r="N94" s="4"/>
    </row>
    <row r="95" spans="1:14" x14ac:dyDescent="0.35">
      <c r="A95" s="6" t="s">
        <v>151</v>
      </c>
      <c r="B95" s="56" t="s">
        <v>115</v>
      </c>
      <c r="C95" s="36">
        <f>'[1]ECB Moodys Surveillance'!D53</f>
        <v>0</v>
      </c>
      <c r="D95" s="53" t="s">
        <v>57</v>
      </c>
      <c r="E95" s="56"/>
      <c r="F95" s="46">
        <f t="shared" si="1"/>
        <v>0</v>
      </c>
      <c r="G95" s="46" t="s">
        <v>111</v>
      </c>
      <c r="H95" s="2"/>
      <c r="L95" s="2"/>
      <c r="M95" s="2"/>
      <c r="N95" s="4"/>
    </row>
    <row r="96" spans="1:14" x14ac:dyDescent="0.35">
      <c r="A96" s="6" t="s">
        <v>152</v>
      </c>
      <c r="B96" s="56" t="s">
        <v>117</v>
      </c>
      <c r="C96" s="36">
        <v>1500000000</v>
      </c>
      <c r="D96" s="53" t="s">
        <v>57</v>
      </c>
      <c r="E96" s="56"/>
      <c r="F96" s="46">
        <f t="shared" si="1"/>
        <v>1</v>
      </c>
      <c r="G96" s="46" t="s">
        <v>111</v>
      </c>
      <c r="H96" s="2"/>
      <c r="L96" s="2"/>
      <c r="M96" s="2"/>
      <c r="N96" s="4"/>
    </row>
    <row r="97" spans="1:14" x14ac:dyDescent="0.35">
      <c r="A97" s="6" t="s">
        <v>153</v>
      </c>
      <c r="B97" s="56" t="s">
        <v>119</v>
      </c>
      <c r="C97" s="36">
        <v>0</v>
      </c>
      <c r="D97" s="53" t="s">
        <v>57</v>
      </c>
      <c r="E97" s="56"/>
      <c r="F97" s="46">
        <f t="shared" si="1"/>
        <v>0</v>
      </c>
      <c r="G97" s="46" t="s">
        <v>111</v>
      </c>
      <c r="H97" s="2"/>
      <c r="L97" s="2"/>
      <c r="M97" s="2"/>
    </row>
    <row r="98" spans="1:14" x14ac:dyDescent="0.35">
      <c r="A98" s="6" t="s">
        <v>154</v>
      </c>
      <c r="B98" s="56" t="s">
        <v>121</v>
      </c>
      <c r="C98" s="64">
        <f>'[1]ECB Moodys Surveillance'!D54</f>
        <v>0</v>
      </c>
      <c r="D98" s="53" t="s">
        <v>57</v>
      </c>
      <c r="E98" s="56"/>
      <c r="F98" s="46">
        <f>C98/$C$100</f>
        <v>0</v>
      </c>
      <c r="G98" s="46" t="s">
        <v>111</v>
      </c>
      <c r="H98" s="2"/>
      <c r="L98" s="2"/>
      <c r="M98" s="2"/>
    </row>
    <row r="99" spans="1:14" x14ac:dyDescent="0.35">
      <c r="A99" s="6" t="s">
        <v>155</v>
      </c>
      <c r="B99" s="56" t="s">
        <v>123</v>
      </c>
      <c r="C99" s="64">
        <f>'[1]ECB Moodys Surveillance'!D57</f>
        <v>0</v>
      </c>
      <c r="D99" s="53" t="s">
        <v>57</v>
      </c>
      <c r="E99" s="56"/>
      <c r="F99" s="46">
        <f t="shared" si="1"/>
        <v>0</v>
      </c>
      <c r="G99" s="46" t="s">
        <v>111</v>
      </c>
      <c r="H99" s="2"/>
      <c r="L99" s="2"/>
      <c r="M99" s="2"/>
    </row>
    <row r="100" spans="1:14" x14ac:dyDescent="0.35">
      <c r="A100" s="6" t="s">
        <v>156</v>
      </c>
      <c r="B100" s="57" t="s">
        <v>92</v>
      </c>
      <c r="C100" s="64">
        <f>SUM(C93:C99)</f>
        <v>1500000000</v>
      </c>
      <c r="D100" s="33">
        <v>0</v>
      </c>
      <c r="E100" s="26"/>
      <c r="F100" s="58">
        <v>1</v>
      </c>
      <c r="G100" s="58">
        <v>0</v>
      </c>
      <c r="H100" s="2"/>
      <c r="L100" s="2"/>
      <c r="M100" s="2"/>
    </row>
    <row r="101" spans="1:14" outlineLevel="1" x14ac:dyDescent="0.35">
      <c r="A101" s="6" t="s">
        <v>157</v>
      </c>
      <c r="B101" s="59" t="s">
        <v>126</v>
      </c>
      <c r="C101" s="33"/>
      <c r="D101" s="33"/>
      <c r="E101" s="26"/>
      <c r="F101" s="46">
        <v>0</v>
      </c>
      <c r="G101" s="46" t="s">
        <v>111</v>
      </c>
      <c r="H101" s="2"/>
      <c r="L101" s="2"/>
      <c r="M101" s="2"/>
    </row>
    <row r="102" spans="1:14" outlineLevel="1" x14ac:dyDescent="0.35">
      <c r="A102" s="6" t="s">
        <v>158</v>
      </c>
      <c r="B102" s="59" t="s">
        <v>128</v>
      </c>
      <c r="C102" s="33"/>
      <c r="D102" s="33"/>
      <c r="E102" s="26"/>
      <c r="F102" s="46">
        <v>0</v>
      </c>
      <c r="G102" s="46" t="s">
        <v>111</v>
      </c>
      <c r="H102" s="2"/>
      <c r="L102" s="2"/>
      <c r="M102" s="2"/>
    </row>
    <row r="103" spans="1:14" outlineLevel="1" x14ac:dyDescent="0.35">
      <c r="A103" s="6" t="s">
        <v>159</v>
      </c>
      <c r="B103" s="59" t="s">
        <v>130</v>
      </c>
      <c r="C103" s="33"/>
      <c r="D103" s="33"/>
      <c r="E103" s="26"/>
      <c r="F103" s="46">
        <v>0</v>
      </c>
      <c r="G103" s="46" t="s">
        <v>111</v>
      </c>
      <c r="H103" s="2"/>
      <c r="L103" s="2"/>
      <c r="M103" s="2"/>
    </row>
    <row r="104" spans="1:14" outlineLevel="1" x14ac:dyDescent="0.35">
      <c r="A104" s="6" t="s">
        <v>160</v>
      </c>
      <c r="B104" s="59" t="s">
        <v>132</v>
      </c>
      <c r="C104" s="33"/>
      <c r="D104" s="33"/>
      <c r="E104" s="26"/>
      <c r="F104" s="46">
        <v>0</v>
      </c>
      <c r="G104" s="46" t="s">
        <v>111</v>
      </c>
      <c r="H104" s="2"/>
      <c r="L104" s="2"/>
      <c r="M104" s="2"/>
    </row>
    <row r="105" spans="1:14" outlineLevel="1" x14ac:dyDescent="0.35">
      <c r="A105" s="6" t="s">
        <v>161</v>
      </c>
      <c r="B105" s="59" t="s">
        <v>134</v>
      </c>
      <c r="C105" s="33"/>
      <c r="D105" s="33"/>
      <c r="E105" s="26"/>
      <c r="F105" s="46">
        <v>0</v>
      </c>
      <c r="G105" s="46" t="s">
        <v>111</v>
      </c>
      <c r="H105" s="2"/>
      <c r="L105" s="2"/>
      <c r="M105" s="2"/>
    </row>
    <row r="106" spans="1:14" outlineLevel="1" x14ac:dyDescent="0.35">
      <c r="A106" s="6" t="s">
        <v>162</v>
      </c>
      <c r="B106" s="59"/>
      <c r="C106" s="43"/>
      <c r="D106" s="43"/>
      <c r="E106" s="26"/>
      <c r="F106" s="45"/>
      <c r="G106" s="45"/>
      <c r="H106" s="2"/>
      <c r="L106" s="2"/>
      <c r="M106" s="2"/>
    </row>
    <row r="107" spans="1:14" outlineLevel="1" x14ac:dyDescent="0.35">
      <c r="A107" s="6" t="s">
        <v>163</v>
      </c>
      <c r="B107" s="59"/>
      <c r="C107" s="43"/>
      <c r="D107" s="43"/>
      <c r="E107" s="26"/>
      <c r="F107" s="45"/>
      <c r="G107" s="45"/>
      <c r="H107" s="2"/>
      <c r="L107" s="2"/>
      <c r="M107" s="2"/>
    </row>
    <row r="108" spans="1:14" outlineLevel="1" x14ac:dyDescent="0.35">
      <c r="A108" s="6" t="s">
        <v>164</v>
      </c>
      <c r="B108" s="57"/>
      <c r="C108" s="43"/>
      <c r="D108" s="43"/>
      <c r="E108" s="26"/>
      <c r="F108" s="45"/>
      <c r="G108" s="45"/>
      <c r="H108" s="2"/>
      <c r="L108" s="2"/>
      <c r="M108" s="2"/>
    </row>
    <row r="109" spans="1:14" outlineLevel="1" x14ac:dyDescent="0.35">
      <c r="A109" s="6" t="s">
        <v>165</v>
      </c>
      <c r="B109" s="59"/>
      <c r="C109" s="43"/>
      <c r="D109" s="43"/>
      <c r="E109" s="26"/>
      <c r="F109" s="45"/>
      <c r="G109" s="45"/>
      <c r="H109" s="2"/>
      <c r="L109" s="2"/>
      <c r="M109" s="2"/>
    </row>
    <row r="110" spans="1:14" outlineLevel="1" x14ac:dyDescent="0.35">
      <c r="A110" s="6" t="s">
        <v>166</v>
      </c>
      <c r="B110" s="59"/>
      <c r="C110" s="43"/>
      <c r="D110" s="43"/>
      <c r="E110" s="26"/>
      <c r="F110" s="45"/>
      <c r="G110" s="45"/>
      <c r="H110" s="2"/>
      <c r="L110" s="2"/>
      <c r="M110" s="2"/>
    </row>
    <row r="111" spans="1:14" ht="15" customHeight="1" x14ac:dyDescent="0.35">
      <c r="A111" s="29"/>
      <c r="B111" s="65" t="s">
        <v>167</v>
      </c>
      <c r="C111" s="32" t="s">
        <v>168</v>
      </c>
      <c r="D111" s="32" t="s">
        <v>169</v>
      </c>
      <c r="E111" s="31"/>
      <c r="F111" s="32" t="s">
        <v>170</v>
      </c>
      <c r="G111" s="32" t="s">
        <v>171</v>
      </c>
      <c r="H111" s="2"/>
      <c r="L111" s="2"/>
      <c r="M111" s="2"/>
    </row>
    <row r="112" spans="1:14" s="66" customFormat="1" x14ac:dyDescent="0.35">
      <c r="A112" s="6" t="s">
        <v>172</v>
      </c>
      <c r="B112" s="26" t="s">
        <v>173</v>
      </c>
      <c r="C112" s="36">
        <f>[1]Divisa!E4</f>
        <v>1050282093.29</v>
      </c>
      <c r="D112" s="36" t="s">
        <v>57</v>
      </c>
      <c r="E112" s="45"/>
      <c r="F112" s="46">
        <f>C112/$C$129</f>
        <v>0.27168195784423788</v>
      </c>
      <c r="G112" s="46" t="s">
        <v>111</v>
      </c>
      <c r="I112" s="6"/>
      <c r="J112" s="6"/>
      <c r="K112" s="6"/>
      <c r="L112" s="2" t="s">
        <v>174</v>
      </c>
      <c r="M112" s="2"/>
      <c r="N112" s="2"/>
    </row>
    <row r="113" spans="1:14" s="66" customFormat="1" x14ac:dyDescent="0.35">
      <c r="A113" s="6" t="s">
        <v>175</v>
      </c>
      <c r="B113" s="26" t="s">
        <v>176</v>
      </c>
      <c r="C113" s="36">
        <v>0</v>
      </c>
      <c r="D113" s="36" t="s">
        <v>57</v>
      </c>
      <c r="E113" s="45"/>
      <c r="F113" s="46">
        <f t="shared" ref="F113:F128" si="2">C113/$C$129</f>
        <v>0</v>
      </c>
      <c r="G113" s="46" t="s">
        <v>111</v>
      </c>
      <c r="I113" s="6"/>
      <c r="J113" s="6"/>
      <c r="K113" s="6"/>
      <c r="L113" s="26" t="s">
        <v>176</v>
      </c>
      <c r="M113" s="2"/>
      <c r="N113" s="2"/>
    </row>
    <row r="114" spans="1:14" s="66" customFormat="1" x14ac:dyDescent="0.35">
      <c r="A114" s="6" t="s">
        <v>177</v>
      </c>
      <c r="B114" s="26" t="s">
        <v>178</v>
      </c>
      <c r="C114" s="36">
        <v>0</v>
      </c>
      <c r="D114" s="36" t="s">
        <v>57</v>
      </c>
      <c r="E114" s="45"/>
      <c r="F114" s="46">
        <f t="shared" si="2"/>
        <v>0</v>
      </c>
      <c r="G114" s="46" t="s">
        <v>111</v>
      </c>
      <c r="I114" s="6"/>
      <c r="J114" s="6"/>
      <c r="K114" s="6"/>
      <c r="L114" s="26" t="s">
        <v>178</v>
      </c>
      <c r="M114" s="2"/>
      <c r="N114" s="2"/>
    </row>
    <row r="115" spans="1:14" s="66" customFormat="1" x14ac:dyDescent="0.35">
      <c r="A115" s="6" t="s">
        <v>179</v>
      </c>
      <c r="B115" s="26" t="s">
        <v>180</v>
      </c>
      <c r="C115" s="36">
        <v>0</v>
      </c>
      <c r="D115" s="36" t="s">
        <v>57</v>
      </c>
      <c r="E115" s="45"/>
      <c r="F115" s="46">
        <f t="shared" si="2"/>
        <v>0</v>
      </c>
      <c r="G115" s="46" t="s">
        <v>111</v>
      </c>
      <c r="I115" s="6"/>
      <c r="J115" s="6"/>
      <c r="K115" s="6"/>
      <c r="L115" s="26" t="s">
        <v>180</v>
      </c>
      <c r="M115" s="2"/>
      <c r="N115" s="2"/>
    </row>
    <row r="116" spans="1:14" s="66" customFormat="1" x14ac:dyDescent="0.35">
      <c r="A116" s="6" t="s">
        <v>181</v>
      </c>
      <c r="B116" s="26" t="s">
        <v>182</v>
      </c>
      <c r="C116" s="36">
        <v>0</v>
      </c>
      <c r="D116" s="36" t="s">
        <v>57</v>
      </c>
      <c r="E116" s="45"/>
      <c r="F116" s="46">
        <f t="shared" si="2"/>
        <v>0</v>
      </c>
      <c r="G116" s="46" t="s">
        <v>111</v>
      </c>
      <c r="I116" s="6"/>
      <c r="J116" s="6"/>
      <c r="K116" s="6"/>
      <c r="L116" s="26" t="s">
        <v>182</v>
      </c>
      <c r="M116" s="2"/>
      <c r="N116" s="2"/>
    </row>
    <row r="117" spans="1:14" s="66" customFormat="1" x14ac:dyDescent="0.35">
      <c r="A117" s="6" t="s">
        <v>183</v>
      </c>
      <c r="B117" s="26" t="s">
        <v>184</v>
      </c>
      <c r="C117" s="36">
        <v>0</v>
      </c>
      <c r="D117" s="36" t="s">
        <v>57</v>
      </c>
      <c r="E117" s="26"/>
      <c r="F117" s="46">
        <f t="shared" si="2"/>
        <v>0</v>
      </c>
      <c r="G117" s="46" t="s">
        <v>111</v>
      </c>
      <c r="I117" s="6"/>
      <c r="J117" s="6"/>
      <c r="K117" s="6"/>
      <c r="L117" s="26" t="s">
        <v>184</v>
      </c>
      <c r="M117" s="2"/>
      <c r="N117" s="2"/>
    </row>
    <row r="118" spans="1:14" x14ac:dyDescent="0.35">
      <c r="A118" s="6" t="s">
        <v>185</v>
      </c>
      <c r="B118" s="26" t="s">
        <v>186</v>
      </c>
      <c r="C118" s="36">
        <v>0</v>
      </c>
      <c r="D118" s="36" t="s">
        <v>57</v>
      </c>
      <c r="E118" s="26"/>
      <c r="F118" s="46">
        <f t="shared" si="2"/>
        <v>0</v>
      </c>
      <c r="G118" s="46" t="s">
        <v>111</v>
      </c>
      <c r="L118" s="26" t="s">
        <v>186</v>
      </c>
      <c r="M118" s="2"/>
    </row>
    <row r="119" spans="1:14" x14ac:dyDescent="0.35">
      <c r="A119" s="6" t="s">
        <v>187</v>
      </c>
      <c r="B119" s="26" t="s">
        <v>188</v>
      </c>
      <c r="C119" s="36">
        <f>[1]Divisa!E5</f>
        <v>50524711.409999996</v>
      </c>
      <c r="D119" s="36" t="s">
        <v>57</v>
      </c>
      <c r="E119" s="26"/>
      <c r="F119" s="46">
        <f t="shared" si="2"/>
        <v>1.3069491142503704E-2</v>
      </c>
      <c r="G119" s="46" t="s">
        <v>111</v>
      </c>
      <c r="L119" s="26" t="s">
        <v>188</v>
      </c>
      <c r="M119" s="2"/>
    </row>
    <row r="120" spans="1:14" x14ac:dyDescent="0.35">
      <c r="A120" s="6" t="s">
        <v>189</v>
      </c>
      <c r="B120" s="26" t="s">
        <v>190</v>
      </c>
      <c r="C120" s="36">
        <v>0</v>
      </c>
      <c r="D120" s="36" t="s">
        <v>57</v>
      </c>
      <c r="E120" s="26"/>
      <c r="F120" s="46">
        <f t="shared" si="2"/>
        <v>0</v>
      </c>
      <c r="G120" s="46" t="s">
        <v>111</v>
      </c>
      <c r="L120" s="26" t="s">
        <v>190</v>
      </c>
      <c r="M120" s="2"/>
    </row>
    <row r="121" spans="1:14" x14ac:dyDescent="0.35">
      <c r="A121" s="6" t="s">
        <v>191</v>
      </c>
      <c r="B121" s="26" t="s">
        <v>192</v>
      </c>
      <c r="C121" s="36">
        <v>0</v>
      </c>
      <c r="D121" s="36" t="s">
        <v>57</v>
      </c>
      <c r="E121" s="26"/>
      <c r="F121" s="46">
        <f t="shared" si="2"/>
        <v>0</v>
      </c>
      <c r="G121" s="46" t="s">
        <v>111</v>
      </c>
      <c r="L121" s="26"/>
      <c r="M121" s="2"/>
    </row>
    <row r="122" spans="1:14" x14ac:dyDescent="0.35">
      <c r="A122" s="6" t="s">
        <v>193</v>
      </c>
      <c r="B122" s="26" t="s">
        <v>194</v>
      </c>
      <c r="C122" s="36">
        <v>0</v>
      </c>
      <c r="D122" s="36" t="s">
        <v>57</v>
      </c>
      <c r="E122" s="26"/>
      <c r="F122" s="46">
        <f t="shared" si="2"/>
        <v>0</v>
      </c>
      <c r="G122" s="46" t="s">
        <v>111</v>
      </c>
      <c r="L122" s="26" t="s">
        <v>194</v>
      </c>
      <c r="M122" s="2"/>
    </row>
    <row r="123" spans="1:14" x14ac:dyDescent="0.35">
      <c r="A123" s="6" t="s">
        <v>195</v>
      </c>
      <c r="B123" s="26" t="s">
        <v>196</v>
      </c>
      <c r="C123" s="36">
        <v>0</v>
      </c>
      <c r="D123" s="36" t="s">
        <v>57</v>
      </c>
      <c r="E123" s="26"/>
      <c r="F123" s="46">
        <f t="shared" si="2"/>
        <v>0</v>
      </c>
      <c r="G123" s="46" t="s">
        <v>111</v>
      </c>
      <c r="L123" s="26" t="s">
        <v>196</v>
      </c>
      <c r="M123" s="2"/>
    </row>
    <row r="124" spans="1:14" x14ac:dyDescent="0.35">
      <c r="A124" s="6" t="s">
        <v>197</v>
      </c>
      <c r="B124" s="56" t="s">
        <v>198</v>
      </c>
      <c r="C124" s="36">
        <v>0</v>
      </c>
      <c r="D124" s="36" t="s">
        <v>57</v>
      </c>
      <c r="E124" s="26"/>
      <c r="F124" s="46">
        <f t="shared" si="2"/>
        <v>0</v>
      </c>
      <c r="G124" s="46" t="s">
        <v>111</v>
      </c>
      <c r="L124" s="56" t="s">
        <v>198</v>
      </c>
      <c r="M124" s="2"/>
    </row>
    <row r="125" spans="1:14" x14ac:dyDescent="0.35">
      <c r="A125" s="6" t="s">
        <v>199</v>
      </c>
      <c r="B125" s="26" t="s">
        <v>200</v>
      </c>
      <c r="C125" s="36">
        <v>0</v>
      </c>
      <c r="D125" s="36" t="s">
        <v>57</v>
      </c>
      <c r="E125" s="26"/>
      <c r="F125" s="46">
        <f t="shared" si="2"/>
        <v>0</v>
      </c>
      <c r="G125" s="46" t="s">
        <v>111</v>
      </c>
      <c r="L125" s="26" t="s">
        <v>200</v>
      </c>
      <c r="M125" s="2"/>
    </row>
    <row r="126" spans="1:14" x14ac:dyDescent="0.35">
      <c r="A126" s="6" t="s">
        <v>201</v>
      </c>
      <c r="B126" s="26" t="s">
        <v>202</v>
      </c>
      <c r="C126" s="36">
        <v>0</v>
      </c>
      <c r="D126" s="36" t="s">
        <v>57</v>
      </c>
      <c r="E126" s="26"/>
      <c r="F126" s="46">
        <f t="shared" si="2"/>
        <v>0</v>
      </c>
      <c r="G126" s="46" t="s">
        <v>111</v>
      </c>
      <c r="H126" s="4"/>
      <c r="L126" s="26" t="s">
        <v>202</v>
      </c>
      <c r="M126" s="2"/>
    </row>
    <row r="127" spans="1:14" x14ac:dyDescent="0.35">
      <c r="A127" s="6" t="s">
        <v>203</v>
      </c>
      <c r="B127" s="26" t="s">
        <v>204</v>
      </c>
      <c r="C127" s="36">
        <f>[1]Divisa!E6</f>
        <v>2626782371.2599998</v>
      </c>
      <c r="D127" s="36" t="s">
        <v>57</v>
      </c>
      <c r="E127" s="26"/>
      <c r="F127" s="46">
        <f t="shared" si="2"/>
        <v>0.67948352353523012</v>
      </c>
      <c r="G127" s="46" t="s">
        <v>111</v>
      </c>
      <c r="H127" s="2"/>
      <c r="L127" s="26" t="s">
        <v>204</v>
      </c>
      <c r="M127" s="2"/>
    </row>
    <row r="128" spans="1:14" x14ac:dyDescent="0.35">
      <c r="A128" s="6" t="s">
        <v>205</v>
      </c>
      <c r="B128" s="26" t="s">
        <v>90</v>
      </c>
      <c r="C128" s="36">
        <f>[1]Divisa!E3</f>
        <v>138262283.68000004</v>
      </c>
      <c r="D128" s="36" t="s">
        <v>57</v>
      </c>
      <c r="E128" s="26"/>
      <c r="F128" s="46">
        <f t="shared" si="2"/>
        <v>3.5765027478028205E-2</v>
      </c>
      <c r="G128" s="46" t="s">
        <v>111</v>
      </c>
      <c r="H128" s="2"/>
      <c r="L128" s="2"/>
      <c r="M128" s="2"/>
    </row>
    <row r="129" spans="1:14" x14ac:dyDescent="0.35">
      <c r="A129" s="6" t="s">
        <v>206</v>
      </c>
      <c r="B129" s="57" t="s">
        <v>92</v>
      </c>
      <c r="C129" s="37">
        <f>SUM(C112:C128)</f>
        <v>3865851459.6399999</v>
      </c>
      <c r="D129" s="37">
        <v>0</v>
      </c>
      <c r="E129" s="26"/>
      <c r="F129" s="40">
        <v>1</v>
      </c>
      <c r="G129" s="40">
        <v>0</v>
      </c>
      <c r="H129" s="2"/>
      <c r="L129" s="2"/>
      <c r="M129" s="2"/>
    </row>
    <row r="130" spans="1:14" outlineLevel="1" x14ac:dyDescent="0.35">
      <c r="A130" s="6" t="s">
        <v>207</v>
      </c>
      <c r="B130" s="48" t="s">
        <v>94</v>
      </c>
      <c r="C130" s="37"/>
      <c r="D130" s="37"/>
      <c r="E130" s="26"/>
      <c r="F130" s="46" t="s">
        <v>111</v>
      </c>
      <c r="G130" s="46" t="s">
        <v>111</v>
      </c>
      <c r="H130" s="2"/>
      <c r="L130" s="2"/>
      <c r="M130" s="2"/>
    </row>
    <row r="131" spans="1:14" outlineLevel="1" x14ac:dyDescent="0.35">
      <c r="A131" s="6" t="s">
        <v>208</v>
      </c>
      <c r="B131" s="48" t="s">
        <v>94</v>
      </c>
      <c r="C131" s="37"/>
      <c r="D131" s="37"/>
      <c r="E131" s="26"/>
      <c r="F131" s="46">
        <v>0</v>
      </c>
      <c r="G131" s="46" t="s">
        <v>111</v>
      </c>
      <c r="H131" s="2"/>
      <c r="L131" s="2"/>
      <c r="M131" s="2"/>
    </row>
    <row r="132" spans="1:14" outlineLevel="1" x14ac:dyDescent="0.35">
      <c r="A132" s="6" t="s">
        <v>209</v>
      </c>
      <c r="B132" s="48" t="s">
        <v>94</v>
      </c>
      <c r="C132" s="37"/>
      <c r="D132" s="37"/>
      <c r="E132" s="26"/>
      <c r="F132" s="46">
        <v>0</v>
      </c>
      <c r="G132" s="46" t="s">
        <v>111</v>
      </c>
      <c r="H132" s="2"/>
      <c r="L132" s="2"/>
      <c r="M132" s="2"/>
    </row>
    <row r="133" spans="1:14" outlineLevel="1" x14ac:dyDescent="0.35">
      <c r="A133" s="6" t="s">
        <v>210</v>
      </c>
      <c r="B133" s="48" t="s">
        <v>94</v>
      </c>
      <c r="C133" s="37"/>
      <c r="D133" s="37"/>
      <c r="E133" s="26"/>
      <c r="F133" s="46">
        <v>0</v>
      </c>
      <c r="G133" s="46" t="s">
        <v>111</v>
      </c>
      <c r="H133" s="2"/>
      <c r="L133" s="2"/>
      <c r="M133" s="2"/>
    </row>
    <row r="134" spans="1:14" outlineLevel="1" x14ac:dyDescent="0.35">
      <c r="A134" s="6" t="s">
        <v>211</v>
      </c>
      <c r="B134" s="48" t="s">
        <v>94</v>
      </c>
      <c r="C134" s="37"/>
      <c r="D134" s="37"/>
      <c r="E134" s="26"/>
      <c r="F134" s="46">
        <v>0</v>
      </c>
      <c r="G134" s="46" t="s">
        <v>111</v>
      </c>
      <c r="H134" s="2"/>
      <c r="L134" s="2"/>
      <c r="M134" s="2"/>
    </row>
    <row r="135" spans="1:14" outlineLevel="1" x14ac:dyDescent="0.35">
      <c r="A135" s="6" t="s">
        <v>212</v>
      </c>
      <c r="B135" s="48" t="s">
        <v>94</v>
      </c>
      <c r="C135" s="37"/>
      <c r="D135" s="37"/>
      <c r="E135" s="26"/>
      <c r="F135" s="46">
        <v>0</v>
      </c>
      <c r="G135" s="46" t="s">
        <v>111</v>
      </c>
      <c r="H135" s="2"/>
      <c r="L135" s="2"/>
      <c r="M135" s="2"/>
    </row>
    <row r="136" spans="1:14" outlineLevel="1" x14ac:dyDescent="0.35">
      <c r="A136" s="6" t="s">
        <v>213</v>
      </c>
      <c r="B136" s="48" t="s">
        <v>94</v>
      </c>
      <c r="C136" s="37"/>
      <c r="D136" s="37"/>
      <c r="E136" s="26"/>
      <c r="F136" s="46">
        <v>0</v>
      </c>
      <c r="G136" s="46" t="s">
        <v>111</v>
      </c>
      <c r="H136" s="2"/>
      <c r="L136" s="2"/>
      <c r="M136" s="2"/>
    </row>
    <row r="137" spans="1:14" ht="15" customHeight="1" x14ac:dyDescent="0.35">
      <c r="A137" s="29"/>
      <c r="B137" s="30" t="s">
        <v>214</v>
      </c>
      <c r="C137" s="32" t="s">
        <v>168</v>
      </c>
      <c r="D137" s="32" t="s">
        <v>169</v>
      </c>
      <c r="E137" s="31"/>
      <c r="F137" s="32" t="s">
        <v>170</v>
      </c>
      <c r="G137" s="32" t="s">
        <v>171</v>
      </c>
      <c r="H137" s="2"/>
      <c r="L137" s="2"/>
      <c r="M137" s="2"/>
    </row>
    <row r="138" spans="1:14" s="66" customFormat="1" x14ac:dyDescent="0.35">
      <c r="A138" s="6" t="s">
        <v>215</v>
      </c>
      <c r="B138" s="26" t="s">
        <v>173</v>
      </c>
      <c r="C138" s="36">
        <f>C100</f>
        <v>1500000000</v>
      </c>
      <c r="D138" s="36" t="s">
        <v>57</v>
      </c>
      <c r="E138" s="45"/>
      <c r="F138" s="46">
        <v>1</v>
      </c>
      <c r="G138" s="46" t="s">
        <v>111</v>
      </c>
      <c r="H138" s="2"/>
      <c r="I138" s="6"/>
      <c r="J138" s="6"/>
      <c r="K138" s="6"/>
      <c r="L138" s="2"/>
      <c r="M138" s="2"/>
      <c r="N138" s="2"/>
    </row>
    <row r="139" spans="1:14" s="66" customFormat="1" x14ac:dyDescent="0.35">
      <c r="A139" s="6" t="s">
        <v>216</v>
      </c>
      <c r="B139" s="26" t="s">
        <v>176</v>
      </c>
      <c r="C139" s="36">
        <v>0</v>
      </c>
      <c r="D139" s="36" t="s">
        <v>57</v>
      </c>
      <c r="E139" s="45"/>
      <c r="F139" s="46">
        <v>0</v>
      </c>
      <c r="G139" s="46" t="s">
        <v>111</v>
      </c>
      <c r="H139" s="2"/>
      <c r="I139" s="6"/>
      <c r="J139" s="6"/>
      <c r="K139" s="6"/>
      <c r="L139" s="2"/>
      <c r="M139" s="2"/>
      <c r="N139" s="2"/>
    </row>
    <row r="140" spans="1:14" s="66" customFormat="1" x14ac:dyDescent="0.35">
      <c r="A140" s="6" t="s">
        <v>217</v>
      </c>
      <c r="B140" s="26" t="s">
        <v>178</v>
      </c>
      <c r="C140" s="36">
        <v>0</v>
      </c>
      <c r="D140" s="36" t="s">
        <v>57</v>
      </c>
      <c r="E140" s="45"/>
      <c r="F140" s="46">
        <v>0</v>
      </c>
      <c r="G140" s="46" t="s">
        <v>111</v>
      </c>
      <c r="H140" s="2"/>
      <c r="I140" s="6"/>
      <c r="J140" s="6"/>
      <c r="K140" s="6"/>
      <c r="L140" s="2"/>
      <c r="M140" s="2"/>
      <c r="N140" s="2"/>
    </row>
    <row r="141" spans="1:14" s="66" customFormat="1" x14ac:dyDescent="0.35">
      <c r="A141" s="6" t="s">
        <v>218</v>
      </c>
      <c r="B141" s="26" t="s">
        <v>180</v>
      </c>
      <c r="C141" s="36">
        <v>0</v>
      </c>
      <c r="D141" s="36" t="s">
        <v>57</v>
      </c>
      <c r="E141" s="45"/>
      <c r="F141" s="46">
        <v>0</v>
      </c>
      <c r="G141" s="46" t="s">
        <v>111</v>
      </c>
      <c r="H141" s="2"/>
      <c r="I141" s="6"/>
      <c r="J141" s="6"/>
      <c r="K141" s="6"/>
      <c r="L141" s="2"/>
      <c r="M141" s="2"/>
      <c r="N141" s="2"/>
    </row>
    <row r="142" spans="1:14" s="66" customFormat="1" x14ac:dyDescent="0.35">
      <c r="A142" s="6" t="s">
        <v>219</v>
      </c>
      <c r="B142" s="26" t="s">
        <v>182</v>
      </c>
      <c r="C142" s="36">
        <v>0</v>
      </c>
      <c r="D142" s="36" t="s">
        <v>57</v>
      </c>
      <c r="E142" s="45"/>
      <c r="F142" s="46">
        <v>0</v>
      </c>
      <c r="G142" s="46" t="s">
        <v>111</v>
      </c>
      <c r="H142" s="2"/>
      <c r="I142" s="6"/>
      <c r="J142" s="6"/>
      <c r="K142" s="6"/>
      <c r="L142" s="2"/>
      <c r="M142" s="2"/>
      <c r="N142" s="2"/>
    </row>
    <row r="143" spans="1:14" s="66" customFormat="1" x14ac:dyDescent="0.35">
      <c r="A143" s="6" t="s">
        <v>220</v>
      </c>
      <c r="B143" s="26" t="s">
        <v>184</v>
      </c>
      <c r="C143" s="36">
        <v>0</v>
      </c>
      <c r="D143" s="36" t="s">
        <v>57</v>
      </c>
      <c r="E143" s="26"/>
      <c r="F143" s="46">
        <v>0</v>
      </c>
      <c r="G143" s="46" t="s">
        <v>111</v>
      </c>
      <c r="H143" s="2"/>
      <c r="I143" s="6"/>
      <c r="J143" s="6"/>
      <c r="K143" s="6"/>
      <c r="L143" s="2"/>
      <c r="M143" s="2"/>
      <c r="N143" s="2"/>
    </row>
    <row r="144" spans="1:14" x14ac:dyDescent="0.35">
      <c r="A144" s="6" t="s">
        <v>221</v>
      </c>
      <c r="B144" s="26" t="s">
        <v>186</v>
      </c>
      <c r="C144" s="36">
        <v>0</v>
      </c>
      <c r="D144" s="36" t="s">
        <v>57</v>
      </c>
      <c r="E144" s="26"/>
      <c r="F144" s="46">
        <v>0</v>
      </c>
      <c r="G144" s="46" t="s">
        <v>111</v>
      </c>
      <c r="H144" s="2"/>
      <c r="L144" s="2"/>
      <c r="M144" s="2"/>
    </row>
    <row r="145" spans="1:14" x14ac:dyDescent="0.35">
      <c r="A145" s="6" t="s">
        <v>222</v>
      </c>
      <c r="B145" s="26" t="s">
        <v>188</v>
      </c>
      <c r="C145" s="36">
        <v>0</v>
      </c>
      <c r="D145" s="36" t="s">
        <v>57</v>
      </c>
      <c r="E145" s="26"/>
      <c r="F145" s="46">
        <v>0</v>
      </c>
      <c r="G145" s="46" t="s">
        <v>111</v>
      </c>
      <c r="H145" s="2"/>
      <c r="L145" s="2"/>
      <c r="M145" s="2"/>
      <c r="N145" s="4"/>
    </row>
    <row r="146" spans="1:14" x14ac:dyDescent="0.35">
      <c r="A146" s="6" t="s">
        <v>223</v>
      </c>
      <c r="B146" s="26" t="s">
        <v>190</v>
      </c>
      <c r="C146" s="36">
        <v>0</v>
      </c>
      <c r="D146" s="36" t="s">
        <v>57</v>
      </c>
      <c r="E146" s="26"/>
      <c r="F146" s="46">
        <v>0</v>
      </c>
      <c r="G146" s="46" t="s">
        <v>111</v>
      </c>
      <c r="H146" s="2"/>
      <c r="L146" s="2"/>
      <c r="M146" s="2"/>
      <c r="N146" s="4"/>
    </row>
    <row r="147" spans="1:14" x14ac:dyDescent="0.35">
      <c r="A147" s="6" t="s">
        <v>224</v>
      </c>
      <c r="B147" s="26" t="s">
        <v>192</v>
      </c>
      <c r="C147" s="36">
        <v>0</v>
      </c>
      <c r="D147" s="36" t="s">
        <v>57</v>
      </c>
      <c r="E147" s="26"/>
      <c r="F147" s="46">
        <v>0</v>
      </c>
      <c r="G147" s="46" t="s">
        <v>111</v>
      </c>
      <c r="H147" s="2"/>
      <c r="L147" s="2"/>
      <c r="M147" s="2"/>
      <c r="N147" s="4"/>
    </row>
    <row r="148" spans="1:14" x14ac:dyDescent="0.35">
      <c r="A148" s="6" t="s">
        <v>225</v>
      </c>
      <c r="B148" s="26" t="s">
        <v>194</v>
      </c>
      <c r="C148" s="36">
        <v>0</v>
      </c>
      <c r="D148" s="36" t="s">
        <v>57</v>
      </c>
      <c r="E148" s="26"/>
      <c r="F148" s="46">
        <v>0</v>
      </c>
      <c r="G148" s="46" t="s">
        <v>111</v>
      </c>
      <c r="H148" s="2"/>
      <c r="L148" s="2"/>
      <c r="M148" s="2"/>
      <c r="N148" s="4"/>
    </row>
    <row r="149" spans="1:14" x14ac:dyDescent="0.35">
      <c r="A149" s="6" t="s">
        <v>226</v>
      </c>
      <c r="B149" s="26" t="s">
        <v>196</v>
      </c>
      <c r="C149" s="36">
        <v>0</v>
      </c>
      <c r="D149" s="36" t="s">
        <v>57</v>
      </c>
      <c r="E149" s="26"/>
      <c r="F149" s="46">
        <v>0</v>
      </c>
      <c r="G149" s="46" t="s">
        <v>111</v>
      </c>
      <c r="H149" s="2"/>
      <c r="L149" s="2"/>
      <c r="M149" s="2"/>
      <c r="N149" s="4"/>
    </row>
    <row r="150" spans="1:14" x14ac:dyDescent="0.35">
      <c r="A150" s="6" t="s">
        <v>227</v>
      </c>
      <c r="B150" s="56" t="s">
        <v>198</v>
      </c>
      <c r="C150" s="36">
        <v>0</v>
      </c>
      <c r="D150" s="36" t="s">
        <v>57</v>
      </c>
      <c r="E150" s="26"/>
      <c r="F150" s="46">
        <v>0</v>
      </c>
      <c r="G150" s="46" t="s">
        <v>111</v>
      </c>
      <c r="H150" s="2"/>
      <c r="L150" s="2"/>
      <c r="M150" s="2"/>
      <c r="N150" s="4"/>
    </row>
    <row r="151" spans="1:14" x14ac:dyDescent="0.35">
      <c r="A151" s="6" t="s">
        <v>228</v>
      </c>
      <c r="B151" s="26" t="s">
        <v>200</v>
      </c>
      <c r="C151" s="36">
        <v>0</v>
      </c>
      <c r="D151" s="36" t="s">
        <v>57</v>
      </c>
      <c r="E151" s="26"/>
      <c r="F151" s="46">
        <v>0</v>
      </c>
      <c r="G151" s="46" t="s">
        <v>111</v>
      </c>
      <c r="H151" s="2"/>
      <c r="L151" s="2"/>
      <c r="M151" s="2"/>
      <c r="N151" s="4"/>
    </row>
    <row r="152" spans="1:14" x14ac:dyDescent="0.35">
      <c r="A152" s="6" t="s">
        <v>229</v>
      </c>
      <c r="B152" s="26" t="s">
        <v>202</v>
      </c>
      <c r="C152" s="36">
        <v>0</v>
      </c>
      <c r="D152" s="36" t="s">
        <v>57</v>
      </c>
      <c r="E152" s="26"/>
      <c r="F152" s="46">
        <v>0</v>
      </c>
      <c r="G152" s="46" t="s">
        <v>111</v>
      </c>
      <c r="H152" s="2"/>
      <c r="L152" s="2"/>
      <c r="M152" s="2"/>
      <c r="N152" s="4"/>
    </row>
    <row r="153" spans="1:14" x14ac:dyDescent="0.35">
      <c r="A153" s="6" t="s">
        <v>230</v>
      </c>
      <c r="B153" s="26" t="s">
        <v>204</v>
      </c>
      <c r="C153" s="36">
        <v>0</v>
      </c>
      <c r="D153" s="36" t="s">
        <v>57</v>
      </c>
      <c r="E153" s="26"/>
      <c r="F153" s="46">
        <v>0</v>
      </c>
      <c r="G153" s="46" t="s">
        <v>111</v>
      </c>
      <c r="H153" s="2"/>
      <c r="L153" s="2"/>
      <c r="M153" s="2"/>
      <c r="N153" s="4"/>
    </row>
    <row r="154" spans="1:14" x14ac:dyDescent="0.35">
      <c r="A154" s="6" t="s">
        <v>231</v>
      </c>
      <c r="B154" s="26" t="s">
        <v>90</v>
      </c>
      <c r="C154" s="36">
        <v>0</v>
      </c>
      <c r="D154" s="36" t="s">
        <v>57</v>
      </c>
      <c r="E154" s="26"/>
      <c r="F154" s="46">
        <v>0</v>
      </c>
      <c r="G154" s="46" t="s">
        <v>111</v>
      </c>
      <c r="H154" s="2"/>
      <c r="L154" s="2"/>
      <c r="M154" s="2"/>
      <c r="N154" s="4"/>
    </row>
    <row r="155" spans="1:14" x14ac:dyDescent="0.35">
      <c r="A155" s="6" t="s">
        <v>232</v>
      </c>
      <c r="B155" s="57" t="s">
        <v>92</v>
      </c>
      <c r="C155" s="37">
        <f>SUM(C138:C154)</f>
        <v>1500000000</v>
      </c>
      <c r="D155" s="37">
        <v>0</v>
      </c>
      <c r="E155" s="26"/>
      <c r="F155" s="40">
        <f>SUM(F138:F154)</f>
        <v>1</v>
      </c>
      <c r="G155" s="40">
        <v>0</v>
      </c>
      <c r="H155" s="2"/>
      <c r="L155" s="2"/>
      <c r="M155" s="2"/>
      <c r="N155" s="4"/>
    </row>
    <row r="156" spans="1:14" outlineLevel="1" x14ac:dyDescent="0.35">
      <c r="A156" s="6" t="s">
        <v>233</v>
      </c>
      <c r="B156" s="48" t="s">
        <v>94</v>
      </c>
      <c r="C156" s="37"/>
      <c r="D156" s="37"/>
      <c r="E156" s="26"/>
      <c r="F156" s="46" t="s">
        <v>111</v>
      </c>
      <c r="G156" s="46" t="s">
        <v>111</v>
      </c>
      <c r="H156" s="2"/>
      <c r="L156" s="2"/>
      <c r="M156" s="2"/>
      <c r="N156" s="4"/>
    </row>
    <row r="157" spans="1:14" outlineLevel="1" x14ac:dyDescent="0.35">
      <c r="A157" s="6" t="s">
        <v>234</v>
      </c>
      <c r="B157" s="48" t="s">
        <v>94</v>
      </c>
      <c r="C157" s="37"/>
      <c r="D157" s="37"/>
      <c r="E157" s="26"/>
      <c r="F157" s="46" t="s">
        <v>111</v>
      </c>
      <c r="G157" s="46" t="s">
        <v>111</v>
      </c>
      <c r="H157" s="2"/>
      <c r="L157" s="2"/>
      <c r="M157" s="2"/>
      <c r="N157" s="4"/>
    </row>
    <row r="158" spans="1:14" outlineLevel="1" x14ac:dyDescent="0.35">
      <c r="A158" s="6" t="s">
        <v>235</v>
      </c>
      <c r="B158" s="48" t="s">
        <v>94</v>
      </c>
      <c r="C158" s="37"/>
      <c r="D158" s="37"/>
      <c r="E158" s="26"/>
      <c r="F158" s="46" t="s">
        <v>111</v>
      </c>
      <c r="G158" s="46" t="s">
        <v>111</v>
      </c>
      <c r="H158" s="2"/>
      <c r="L158" s="2"/>
      <c r="M158" s="2"/>
      <c r="N158" s="4"/>
    </row>
    <row r="159" spans="1:14" outlineLevel="1" x14ac:dyDescent="0.35">
      <c r="A159" s="6" t="s">
        <v>236</v>
      </c>
      <c r="B159" s="48" t="s">
        <v>94</v>
      </c>
      <c r="C159" s="37"/>
      <c r="D159" s="37"/>
      <c r="E159" s="26"/>
      <c r="F159" s="46" t="s">
        <v>111</v>
      </c>
      <c r="G159" s="46" t="s">
        <v>111</v>
      </c>
      <c r="H159" s="2"/>
      <c r="L159" s="2"/>
      <c r="M159" s="2"/>
      <c r="N159" s="4"/>
    </row>
    <row r="160" spans="1:14" outlineLevel="1" x14ac:dyDescent="0.35">
      <c r="A160" s="6" t="s">
        <v>237</v>
      </c>
      <c r="B160" s="48" t="s">
        <v>94</v>
      </c>
      <c r="C160" s="37"/>
      <c r="D160" s="37"/>
      <c r="E160" s="26"/>
      <c r="F160" s="46" t="s">
        <v>111</v>
      </c>
      <c r="G160" s="46" t="s">
        <v>111</v>
      </c>
      <c r="H160" s="2"/>
      <c r="L160" s="2"/>
      <c r="M160" s="2"/>
      <c r="N160" s="4"/>
    </row>
    <row r="161" spans="1:14" outlineLevel="1" x14ac:dyDescent="0.35">
      <c r="A161" s="6" t="s">
        <v>238</v>
      </c>
      <c r="B161" s="48" t="s">
        <v>94</v>
      </c>
      <c r="C161" s="37"/>
      <c r="D161" s="37"/>
      <c r="E161" s="26"/>
      <c r="F161" s="46" t="s">
        <v>111</v>
      </c>
      <c r="G161" s="46" t="s">
        <v>111</v>
      </c>
      <c r="H161" s="2"/>
      <c r="L161" s="2"/>
      <c r="M161" s="2"/>
      <c r="N161" s="4"/>
    </row>
    <row r="162" spans="1:14" outlineLevel="1" x14ac:dyDescent="0.35">
      <c r="A162" s="6" t="s">
        <v>239</v>
      </c>
      <c r="B162" s="48" t="s">
        <v>94</v>
      </c>
      <c r="C162" s="37"/>
      <c r="D162" s="37"/>
      <c r="E162" s="26"/>
      <c r="F162" s="46" t="s">
        <v>111</v>
      </c>
      <c r="G162" s="46" t="s">
        <v>111</v>
      </c>
      <c r="H162" s="2"/>
      <c r="L162" s="2"/>
      <c r="M162" s="2"/>
      <c r="N162" s="4"/>
    </row>
    <row r="163" spans="1:14" ht="15" customHeight="1" x14ac:dyDescent="0.35">
      <c r="A163" s="29"/>
      <c r="B163" s="30" t="s">
        <v>240</v>
      </c>
      <c r="C163" s="38" t="s">
        <v>168</v>
      </c>
      <c r="D163" s="38" t="s">
        <v>169</v>
      </c>
      <c r="E163" s="31"/>
      <c r="F163" s="38" t="s">
        <v>170</v>
      </c>
      <c r="G163" s="38" t="s">
        <v>171</v>
      </c>
      <c r="H163" s="2"/>
      <c r="L163" s="2"/>
      <c r="M163" s="2"/>
      <c r="N163" s="4"/>
    </row>
    <row r="164" spans="1:14" x14ac:dyDescent="0.35">
      <c r="A164" s="6" t="s">
        <v>241</v>
      </c>
      <c r="B164" s="2" t="s">
        <v>242</v>
      </c>
      <c r="C164" s="36">
        <v>0</v>
      </c>
      <c r="D164" s="36" t="s">
        <v>57</v>
      </c>
      <c r="E164" s="67"/>
      <c r="F164" s="46">
        <v>0</v>
      </c>
      <c r="G164" s="46" t="s">
        <v>111</v>
      </c>
      <c r="H164" s="2"/>
      <c r="L164" s="2"/>
      <c r="M164" s="2"/>
      <c r="N164" s="4"/>
    </row>
    <row r="165" spans="1:14" x14ac:dyDescent="0.35">
      <c r="A165" s="6" t="s">
        <v>243</v>
      </c>
      <c r="B165" s="2" t="s">
        <v>244</v>
      </c>
      <c r="C165" s="36">
        <f>C138</f>
        <v>1500000000</v>
      </c>
      <c r="D165" s="36" t="s">
        <v>57</v>
      </c>
      <c r="E165" s="67"/>
      <c r="F165" s="46">
        <v>1</v>
      </c>
      <c r="G165" s="46" t="s">
        <v>111</v>
      </c>
      <c r="H165" s="2"/>
      <c r="L165" s="2"/>
      <c r="M165" s="2"/>
      <c r="N165" s="4"/>
    </row>
    <row r="166" spans="1:14" x14ac:dyDescent="0.35">
      <c r="A166" s="6" t="s">
        <v>245</v>
      </c>
      <c r="B166" s="2" t="s">
        <v>90</v>
      </c>
      <c r="C166" s="36">
        <v>0</v>
      </c>
      <c r="D166" s="36">
        <v>0</v>
      </c>
      <c r="E166" s="67"/>
      <c r="F166" s="46">
        <v>0</v>
      </c>
      <c r="G166" s="46" t="s">
        <v>111</v>
      </c>
      <c r="H166" s="2"/>
      <c r="L166" s="2"/>
      <c r="M166" s="2"/>
      <c r="N166" s="4"/>
    </row>
    <row r="167" spans="1:14" x14ac:dyDescent="0.35">
      <c r="A167" s="6" t="s">
        <v>246</v>
      </c>
      <c r="B167" s="68" t="s">
        <v>92</v>
      </c>
      <c r="C167" s="69">
        <f>SUM(C164:C166)</f>
        <v>1500000000</v>
      </c>
      <c r="D167" s="69">
        <v>0</v>
      </c>
      <c r="E167" s="67"/>
      <c r="F167" s="70">
        <v>1</v>
      </c>
      <c r="G167" s="70">
        <v>0</v>
      </c>
      <c r="H167" s="2"/>
      <c r="L167" s="2"/>
      <c r="M167" s="2"/>
      <c r="N167" s="4"/>
    </row>
    <row r="168" spans="1:14" outlineLevel="1" x14ac:dyDescent="0.35">
      <c r="A168" s="6" t="s">
        <v>247</v>
      </c>
      <c r="B168" s="68"/>
      <c r="C168" s="69"/>
      <c r="D168" s="69"/>
      <c r="E168" s="67"/>
      <c r="F168" s="67"/>
      <c r="G168" s="56"/>
      <c r="H168" s="2"/>
      <c r="L168" s="2"/>
      <c r="M168" s="2"/>
      <c r="N168" s="4"/>
    </row>
    <row r="169" spans="1:14" outlineLevel="1" x14ac:dyDescent="0.35">
      <c r="A169" s="6" t="s">
        <v>248</v>
      </c>
      <c r="B169" s="68"/>
      <c r="C169" s="69"/>
      <c r="D169" s="69"/>
      <c r="E169" s="67"/>
      <c r="F169" s="67"/>
      <c r="G169" s="56"/>
      <c r="H169" s="2"/>
      <c r="L169" s="2"/>
      <c r="M169" s="2"/>
      <c r="N169" s="4"/>
    </row>
    <row r="170" spans="1:14" outlineLevel="1" x14ac:dyDescent="0.35">
      <c r="A170" s="6" t="s">
        <v>249</v>
      </c>
      <c r="B170" s="68"/>
      <c r="C170" s="69"/>
      <c r="D170" s="69"/>
      <c r="E170" s="67"/>
      <c r="F170" s="67"/>
      <c r="G170" s="56"/>
      <c r="H170" s="2"/>
      <c r="L170" s="2"/>
      <c r="M170" s="2"/>
      <c r="N170" s="4"/>
    </row>
    <row r="171" spans="1:14" outlineLevel="1" x14ac:dyDescent="0.35">
      <c r="A171" s="6" t="s">
        <v>250</v>
      </c>
      <c r="B171" s="68"/>
      <c r="C171" s="69"/>
      <c r="D171" s="69"/>
      <c r="E171" s="67"/>
      <c r="F171" s="67"/>
      <c r="G171" s="56"/>
      <c r="H171" s="2"/>
      <c r="L171" s="2"/>
      <c r="M171" s="2"/>
      <c r="N171" s="4"/>
    </row>
    <row r="172" spans="1:14" outlineLevel="1" x14ac:dyDescent="0.35">
      <c r="A172" s="6" t="s">
        <v>251</v>
      </c>
      <c r="B172" s="68"/>
      <c r="C172" s="69"/>
      <c r="D172" s="69"/>
      <c r="E172" s="67"/>
      <c r="F172" s="67"/>
      <c r="G172" s="56"/>
      <c r="H172" s="2"/>
      <c r="L172" s="2"/>
      <c r="M172" s="2"/>
      <c r="N172" s="4"/>
    </row>
    <row r="173" spans="1:14" ht="15" customHeight="1" x14ac:dyDescent="0.35">
      <c r="A173" s="29"/>
      <c r="B173" s="30" t="s">
        <v>252</v>
      </c>
      <c r="C173" s="29" t="s">
        <v>50</v>
      </c>
      <c r="D173" s="29"/>
      <c r="E173" s="31"/>
      <c r="F173" s="32" t="s">
        <v>253</v>
      </c>
      <c r="G173" s="32"/>
      <c r="H173" s="2"/>
      <c r="L173" s="2"/>
      <c r="M173" s="2"/>
      <c r="N173" s="4"/>
    </row>
    <row r="174" spans="1:14" ht="15" customHeight="1" x14ac:dyDescent="0.35">
      <c r="A174" s="6" t="s">
        <v>254</v>
      </c>
      <c r="B174" s="26" t="s">
        <v>255</v>
      </c>
      <c r="C174" s="36">
        <v>0</v>
      </c>
      <c r="D174" s="20"/>
      <c r="E174" s="12"/>
      <c r="F174" s="46" t="s">
        <v>111</v>
      </c>
      <c r="G174" s="45"/>
      <c r="H174" s="2"/>
      <c r="L174" s="2"/>
      <c r="M174" s="2"/>
      <c r="N174" s="4"/>
    </row>
    <row r="175" spans="1:14" ht="30.75" customHeight="1" x14ac:dyDescent="0.35">
      <c r="A175" s="6" t="s">
        <v>256</v>
      </c>
      <c r="B175" s="26" t="s">
        <v>257</v>
      </c>
      <c r="C175" s="36">
        <v>0</v>
      </c>
      <c r="E175" s="50"/>
      <c r="F175" s="46" t="s">
        <v>111</v>
      </c>
      <c r="G175" s="45"/>
      <c r="H175" s="2"/>
      <c r="L175" s="2"/>
      <c r="M175" s="2"/>
      <c r="N175" s="4"/>
    </row>
    <row r="176" spans="1:14" x14ac:dyDescent="0.35">
      <c r="A176" s="6" t="s">
        <v>258</v>
      </c>
      <c r="B176" s="26" t="s">
        <v>259</v>
      </c>
      <c r="C176" s="36">
        <v>0</v>
      </c>
      <c r="E176" s="50"/>
      <c r="F176" s="46"/>
      <c r="G176" s="45"/>
      <c r="H176" s="2"/>
      <c r="L176" s="2"/>
      <c r="M176" s="2"/>
      <c r="N176" s="4"/>
    </row>
    <row r="177" spans="1:14" x14ac:dyDescent="0.35">
      <c r="A177" s="6" t="s">
        <v>260</v>
      </c>
      <c r="B177" s="26" t="s">
        <v>261</v>
      </c>
      <c r="C177" s="36">
        <v>0</v>
      </c>
      <c r="E177" s="50"/>
      <c r="F177" s="46" t="s">
        <v>111</v>
      </c>
      <c r="G177" s="45"/>
      <c r="H177" s="2"/>
      <c r="L177" s="2"/>
      <c r="M177" s="2"/>
      <c r="N177" s="4"/>
    </row>
    <row r="178" spans="1:14" x14ac:dyDescent="0.35">
      <c r="A178" s="6" t="s">
        <v>262</v>
      </c>
      <c r="B178" s="26" t="s">
        <v>90</v>
      </c>
      <c r="C178" s="36">
        <v>0</v>
      </c>
      <c r="E178" s="50"/>
      <c r="F178" s="46" t="s">
        <v>111</v>
      </c>
      <c r="G178" s="45"/>
      <c r="H178" s="2"/>
      <c r="L178" s="2"/>
      <c r="M178" s="2"/>
      <c r="N178" s="4"/>
    </row>
    <row r="179" spans="1:14" x14ac:dyDescent="0.35">
      <c r="A179" s="6" t="s">
        <v>263</v>
      </c>
      <c r="B179" s="57" t="s">
        <v>92</v>
      </c>
      <c r="C179" s="33">
        <v>0</v>
      </c>
      <c r="E179" s="50"/>
      <c r="F179" s="58">
        <v>0</v>
      </c>
      <c r="G179" s="45"/>
      <c r="H179" s="2"/>
      <c r="L179" s="2"/>
      <c r="M179" s="2"/>
      <c r="N179" s="4"/>
    </row>
    <row r="180" spans="1:14" outlineLevel="1" x14ac:dyDescent="0.35">
      <c r="A180" s="6" t="s">
        <v>264</v>
      </c>
      <c r="B180" s="71" t="s">
        <v>265</v>
      </c>
      <c r="C180" s="37"/>
      <c r="E180" s="50"/>
      <c r="F180" s="46" t="s">
        <v>111</v>
      </c>
      <c r="G180" s="45"/>
      <c r="H180" s="2"/>
      <c r="L180" s="2"/>
      <c r="M180" s="2"/>
      <c r="N180" s="4"/>
    </row>
    <row r="181" spans="1:14" s="71" customFormat="1" ht="29" outlineLevel="1" x14ac:dyDescent="0.35">
      <c r="A181" s="6" t="s">
        <v>266</v>
      </c>
      <c r="B181" s="71" t="s">
        <v>267</v>
      </c>
      <c r="C181" s="72"/>
      <c r="F181" s="46" t="s">
        <v>111</v>
      </c>
    </row>
    <row r="182" spans="1:14" ht="29" outlineLevel="1" x14ac:dyDescent="0.35">
      <c r="A182" s="6" t="s">
        <v>268</v>
      </c>
      <c r="B182" s="71" t="s">
        <v>269</v>
      </c>
      <c r="C182" s="37"/>
      <c r="E182" s="50"/>
      <c r="F182" s="46" t="s">
        <v>111</v>
      </c>
      <c r="G182" s="45"/>
      <c r="H182" s="2"/>
      <c r="L182" s="2"/>
      <c r="M182" s="2"/>
      <c r="N182" s="4"/>
    </row>
    <row r="183" spans="1:14" outlineLevel="1" x14ac:dyDescent="0.35">
      <c r="A183" s="6" t="s">
        <v>270</v>
      </c>
      <c r="B183" s="71" t="s">
        <v>271</v>
      </c>
      <c r="C183" s="37"/>
      <c r="E183" s="50"/>
      <c r="F183" s="46" t="s">
        <v>111</v>
      </c>
      <c r="G183" s="45"/>
      <c r="H183" s="2"/>
      <c r="L183" s="2"/>
      <c r="M183" s="2"/>
      <c r="N183" s="4"/>
    </row>
    <row r="184" spans="1:14" s="71" customFormat="1" outlineLevel="1" x14ac:dyDescent="0.35">
      <c r="A184" s="6" t="s">
        <v>272</v>
      </c>
      <c r="B184" s="71" t="s">
        <v>273</v>
      </c>
      <c r="C184" s="72"/>
      <c r="F184" s="46" t="s">
        <v>111</v>
      </c>
    </row>
    <row r="185" spans="1:14" outlineLevel="1" x14ac:dyDescent="0.35">
      <c r="A185" s="6" t="s">
        <v>274</v>
      </c>
      <c r="B185" s="71" t="s">
        <v>275</v>
      </c>
      <c r="C185" s="37"/>
      <c r="E185" s="50"/>
      <c r="F185" s="46" t="s">
        <v>111</v>
      </c>
      <c r="G185" s="45"/>
      <c r="H185" s="2"/>
      <c r="L185" s="2"/>
      <c r="M185" s="2"/>
      <c r="N185" s="4"/>
    </row>
    <row r="186" spans="1:14" outlineLevel="1" x14ac:dyDescent="0.35">
      <c r="A186" s="6" t="s">
        <v>276</v>
      </c>
      <c r="B186" s="71" t="s">
        <v>277</v>
      </c>
      <c r="C186" s="37"/>
      <c r="E186" s="50"/>
      <c r="F186" s="46" t="s">
        <v>111</v>
      </c>
      <c r="G186" s="45"/>
      <c r="H186" s="2"/>
      <c r="L186" s="2"/>
      <c r="M186" s="2"/>
      <c r="N186" s="4"/>
    </row>
    <row r="187" spans="1:14" outlineLevel="1" x14ac:dyDescent="0.35">
      <c r="A187" s="6" t="s">
        <v>278</v>
      </c>
      <c r="B187" s="71" t="s">
        <v>279</v>
      </c>
      <c r="C187" s="37"/>
      <c r="E187" s="50"/>
      <c r="F187" s="46" t="s">
        <v>111</v>
      </c>
      <c r="G187" s="45"/>
      <c r="H187" s="2"/>
      <c r="L187" s="2"/>
      <c r="M187" s="2"/>
      <c r="N187" s="4"/>
    </row>
    <row r="188" spans="1:14" outlineLevel="1" x14ac:dyDescent="0.35">
      <c r="A188" s="6" t="s">
        <v>280</v>
      </c>
      <c r="B188" s="71"/>
      <c r="E188" s="50"/>
      <c r="F188" s="45"/>
      <c r="G188" s="45"/>
      <c r="H188" s="2"/>
      <c r="L188" s="2"/>
      <c r="M188" s="2"/>
      <c r="N188" s="4"/>
    </row>
    <row r="189" spans="1:14" outlineLevel="1" x14ac:dyDescent="0.35">
      <c r="A189" s="6" t="s">
        <v>281</v>
      </c>
      <c r="B189" s="71"/>
      <c r="E189" s="50"/>
      <c r="F189" s="45"/>
      <c r="G189" s="45"/>
      <c r="H189" s="2"/>
      <c r="L189" s="2"/>
      <c r="M189" s="2"/>
      <c r="N189" s="4"/>
    </row>
    <row r="190" spans="1:14" outlineLevel="1" x14ac:dyDescent="0.35">
      <c r="A190" s="6" t="s">
        <v>282</v>
      </c>
      <c r="B190" s="71"/>
      <c r="E190" s="50"/>
      <c r="F190" s="45"/>
      <c r="G190" s="45"/>
      <c r="H190" s="2"/>
      <c r="L190" s="2"/>
      <c r="M190" s="2"/>
      <c r="N190" s="4"/>
    </row>
    <row r="191" spans="1:14" outlineLevel="1" x14ac:dyDescent="0.35">
      <c r="A191" s="6" t="s">
        <v>283</v>
      </c>
      <c r="B191" s="48"/>
      <c r="E191" s="50"/>
      <c r="F191" s="45"/>
      <c r="G191" s="45"/>
      <c r="H191" s="2"/>
      <c r="L191" s="2"/>
      <c r="M191" s="2"/>
      <c r="N191" s="4"/>
    </row>
    <row r="192" spans="1:14" ht="15" customHeight="1" x14ac:dyDescent="0.35">
      <c r="A192" s="29"/>
      <c r="B192" s="30" t="s">
        <v>284</v>
      </c>
      <c r="C192" s="29" t="s">
        <v>50</v>
      </c>
      <c r="D192" s="29"/>
      <c r="E192" s="31"/>
      <c r="F192" s="32" t="s">
        <v>253</v>
      </c>
      <c r="G192" s="32"/>
      <c r="H192" s="2"/>
      <c r="L192" s="2"/>
      <c r="M192" s="2"/>
      <c r="N192" s="4"/>
    </row>
    <row r="193" spans="1:14" x14ac:dyDescent="0.35">
      <c r="A193" s="6" t="s">
        <v>285</v>
      </c>
      <c r="B193" s="26" t="s">
        <v>286</v>
      </c>
      <c r="C193" s="36">
        <v>0</v>
      </c>
      <c r="E193" s="43"/>
      <c r="F193" s="46" t="s">
        <v>111</v>
      </c>
      <c r="G193" s="45"/>
      <c r="H193" s="2"/>
      <c r="L193" s="2"/>
      <c r="M193" s="2"/>
      <c r="N193" s="4"/>
    </row>
    <row r="194" spans="1:14" x14ac:dyDescent="0.35">
      <c r="A194" s="6" t="s">
        <v>287</v>
      </c>
      <c r="B194" s="26" t="s">
        <v>288</v>
      </c>
      <c r="C194" s="36">
        <v>0</v>
      </c>
      <c r="E194" s="50"/>
      <c r="F194" s="46" t="s">
        <v>111</v>
      </c>
      <c r="G194" s="50"/>
      <c r="H194" s="2"/>
      <c r="L194" s="2"/>
      <c r="M194" s="2"/>
      <c r="N194" s="4"/>
    </row>
    <row r="195" spans="1:14" x14ac:dyDescent="0.35">
      <c r="A195" s="6" t="s">
        <v>289</v>
      </c>
      <c r="B195" s="26" t="s">
        <v>290</v>
      </c>
      <c r="C195" s="36">
        <v>0</v>
      </c>
      <c r="E195" s="50"/>
      <c r="F195" s="46" t="s">
        <v>111</v>
      </c>
      <c r="G195" s="50"/>
      <c r="H195" s="2"/>
      <c r="L195" s="2"/>
      <c r="M195" s="2"/>
      <c r="N195" s="4"/>
    </row>
    <row r="196" spans="1:14" x14ac:dyDescent="0.35">
      <c r="A196" s="6" t="s">
        <v>291</v>
      </c>
      <c r="B196" s="26" t="s">
        <v>292</v>
      </c>
      <c r="C196" s="36">
        <v>0</v>
      </c>
      <c r="E196" s="50"/>
      <c r="F196" s="46" t="s">
        <v>111</v>
      </c>
      <c r="G196" s="50"/>
      <c r="H196" s="2"/>
      <c r="L196" s="2"/>
      <c r="M196" s="2"/>
      <c r="N196" s="4"/>
    </row>
    <row r="197" spans="1:14" x14ac:dyDescent="0.35">
      <c r="A197" s="6" t="s">
        <v>293</v>
      </c>
      <c r="B197" s="26" t="s">
        <v>294</v>
      </c>
      <c r="C197" s="36">
        <v>0</v>
      </c>
      <c r="E197" s="50"/>
      <c r="F197" s="46" t="s">
        <v>111</v>
      </c>
      <c r="G197" s="50"/>
      <c r="H197" s="2"/>
      <c r="L197" s="2"/>
      <c r="M197" s="2"/>
      <c r="N197" s="4"/>
    </row>
    <row r="198" spans="1:14" x14ac:dyDescent="0.35">
      <c r="A198" s="6" t="s">
        <v>295</v>
      </c>
      <c r="B198" s="26" t="s">
        <v>296</v>
      </c>
      <c r="C198" s="36">
        <v>0</v>
      </c>
      <c r="E198" s="50"/>
      <c r="F198" s="46" t="s">
        <v>111</v>
      </c>
      <c r="G198" s="50"/>
      <c r="H198" s="2"/>
      <c r="L198" s="2"/>
      <c r="M198" s="2"/>
      <c r="N198" s="4"/>
    </row>
    <row r="199" spans="1:14" x14ac:dyDescent="0.35">
      <c r="A199" s="6" t="s">
        <v>297</v>
      </c>
      <c r="B199" s="26" t="s">
        <v>298</v>
      </c>
      <c r="C199" s="36">
        <v>0</v>
      </c>
      <c r="E199" s="50"/>
      <c r="F199" s="46" t="s">
        <v>111</v>
      </c>
      <c r="G199" s="50"/>
      <c r="H199" s="2"/>
      <c r="L199" s="2"/>
      <c r="M199" s="2"/>
      <c r="N199" s="4"/>
    </row>
    <row r="200" spans="1:14" x14ac:dyDescent="0.35">
      <c r="A200" s="6" t="s">
        <v>299</v>
      </c>
      <c r="B200" s="26" t="s">
        <v>300</v>
      </c>
      <c r="C200" s="36">
        <v>0</v>
      </c>
      <c r="E200" s="50"/>
      <c r="F200" s="46" t="s">
        <v>111</v>
      </c>
      <c r="G200" s="50"/>
      <c r="H200" s="2"/>
      <c r="L200" s="2"/>
      <c r="M200" s="2"/>
      <c r="N200" s="4"/>
    </row>
    <row r="201" spans="1:14" x14ac:dyDescent="0.35">
      <c r="A201" s="6" t="s">
        <v>301</v>
      </c>
      <c r="B201" s="26" t="s">
        <v>302</v>
      </c>
      <c r="C201" s="36">
        <v>0</v>
      </c>
      <c r="E201" s="50"/>
      <c r="F201" s="46" t="s">
        <v>111</v>
      </c>
      <c r="G201" s="50"/>
      <c r="H201" s="2"/>
      <c r="L201" s="2"/>
      <c r="M201" s="2"/>
      <c r="N201" s="4"/>
    </row>
    <row r="202" spans="1:14" x14ac:dyDescent="0.35">
      <c r="A202" s="6" t="s">
        <v>303</v>
      </c>
      <c r="B202" s="26" t="s">
        <v>304</v>
      </c>
      <c r="C202" s="36">
        <v>0</v>
      </c>
      <c r="E202" s="50"/>
      <c r="F202" s="46" t="s">
        <v>111</v>
      </c>
      <c r="G202" s="50"/>
      <c r="H202" s="2"/>
      <c r="L202" s="2"/>
      <c r="M202" s="2"/>
      <c r="N202" s="4"/>
    </row>
    <row r="203" spans="1:14" x14ac:dyDescent="0.35">
      <c r="A203" s="6" t="s">
        <v>305</v>
      </c>
      <c r="B203" s="26" t="s">
        <v>306</v>
      </c>
      <c r="C203" s="36">
        <v>0</v>
      </c>
      <c r="E203" s="50"/>
      <c r="F203" s="46" t="s">
        <v>111</v>
      </c>
      <c r="G203" s="50"/>
      <c r="H203" s="2"/>
      <c r="L203" s="2"/>
      <c r="M203" s="2"/>
      <c r="N203" s="4"/>
    </row>
    <row r="204" spans="1:14" x14ac:dyDescent="0.35">
      <c r="A204" s="6" t="s">
        <v>307</v>
      </c>
      <c r="B204" s="26" t="s">
        <v>308</v>
      </c>
      <c r="C204" s="36">
        <v>0</v>
      </c>
      <c r="E204" s="50"/>
      <c r="F204" s="46" t="s">
        <v>111</v>
      </c>
      <c r="G204" s="50"/>
      <c r="H204" s="2"/>
      <c r="L204" s="2"/>
      <c r="M204" s="2"/>
      <c r="N204" s="4"/>
    </row>
    <row r="205" spans="1:14" x14ac:dyDescent="0.35">
      <c r="A205" s="6" t="s">
        <v>309</v>
      </c>
      <c r="B205" s="26" t="s">
        <v>310</v>
      </c>
      <c r="C205" s="36">
        <v>0</v>
      </c>
      <c r="E205" s="50"/>
      <c r="F205" s="46" t="s">
        <v>111</v>
      </c>
      <c r="G205" s="50"/>
      <c r="H205" s="2"/>
      <c r="L205" s="2"/>
      <c r="M205" s="2"/>
      <c r="N205" s="4"/>
    </row>
    <row r="206" spans="1:14" x14ac:dyDescent="0.35">
      <c r="A206" s="6" t="s">
        <v>311</v>
      </c>
      <c r="B206" s="26" t="s">
        <v>90</v>
      </c>
      <c r="C206" s="36">
        <v>0</v>
      </c>
      <c r="E206" s="50"/>
      <c r="F206" s="46" t="s">
        <v>111</v>
      </c>
      <c r="G206" s="50"/>
      <c r="H206" s="2"/>
      <c r="L206" s="2"/>
      <c r="M206" s="2"/>
      <c r="N206" s="4"/>
    </row>
    <row r="207" spans="1:14" x14ac:dyDescent="0.35">
      <c r="A207" s="6" t="s">
        <v>312</v>
      </c>
      <c r="B207" s="47" t="s">
        <v>313</v>
      </c>
      <c r="C207" s="36">
        <v>0</v>
      </c>
      <c r="E207" s="50"/>
      <c r="F207" s="46"/>
      <c r="G207" s="50"/>
      <c r="H207" s="2"/>
      <c r="L207" s="2"/>
      <c r="M207" s="2"/>
      <c r="N207" s="4"/>
    </row>
    <row r="208" spans="1:14" x14ac:dyDescent="0.35">
      <c r="A208" s="6" t="s">
        <v>314</v>
      </c>
      <c r="B208" s="57" t="s">
        <v>92</v>
      </c>
      <c r="C208" s="33">
        <v>0</v>
      </c>
      <c r="D208" s="26"/>
      <c r="E208" s="50"/>
      <c r="F208" s="58">
        <v>0</v>
      </c>
      <c r="G208" s="50"/>
      <c r="H208" s="2"/>
      <c r="L208" s="2"/>
      <c r="M208" s="2"/>
      <c r="N208" s="4"/>
    </row>
    <row r="209" spans="1:14" outlineLevel="1" x14ac:dyDescent="0.35">
      <c r="A209" s="6" t="s">
        <v>315</v>
      </c>
      <c r="B209" s="48" t="s">
        <v>94</v>
      </c>
      <c r="C209" s="37"/>
      <c r="E209" s="50"/>
      <c r="F209" s="46" t="s">
        <v>111</v>
      </c>
      <c r="G209" s="50"/>
      <c r="H209" s="2"/>
      <c r="L209" s="2"/>
      <c r="M209" s="2"/>
      <c r="N209" s="4"/>
    </row>
    <row r="210" spans="1:14" outlineLevel="1" x14ac:dyDescent="0.35">
      <c r="A210" s="6" t="s">
        <v>316</v>
      </c>
      <c r="B210" s="48" t="s">
        <v>94</v>
      </c>
      <c r="C210" s="37"/>
      <c r="E210" s="50"/>
      <c r="F210" s="46" t="s">
        <v>111</v>
      </c>
      <c r="G210" s="50"/>
      <c r="H210" s="2"/>
      <c r="L210" s="2"/>
      <c r="M210" s="2"/>
      <c r="N210" s="4"/>
    </row>
    <row r="211" spans="1:14" outlineLevel="1" x14ac:dyDescent="0.35">
      <c r="A211" s="6" t="s">
        <v>317</v>
      </c>
      <c r="B211" s="48" t="s">
        <v>94</v>
      </c>
      <c r="C211" s="37"/>
      <c r="E211" s="50"/>
      <c r="F211" s="46" t="s">
        <v>111</v>
      </c>
      <c r="G211" s="50"/>
      <c r="H211" s="2"/>
      <c r="L211" s="2"/>
      <c r="M211" s="2"/>
      <c r="N211" s="4"/>
    </row>
    <row r="212" spans="1:14" outlineLevel="1" x14ac:dyDescent="0.35">
      <c r="A212" s="6" t="s">
        <v>318</v>
      </c>
      <c r="B212" s="48" t="s">
        <v>94</v>
      </c>
      <c r="C212" s="37"/>
      <c r="E212" s="50"/>
      <c r="F212" s="46" t="s">
        <v>111</v>
      </c>
      <c r="G212" s="50"/>
      <c r="H212" s="2"/>
      <c r="L212" s="2"/>
      <c r="M212" s="2"/>
      <c r="N212" s="4"/>
    </row>
    <row r="213" spans="1:14" outlineLevel="1" x14ac:dyDescent="0.35">
      <c r="A213" s="6" t="s">
        <v>319</v>
      </c>
      <c r="B213" s="48" t="s">
        <v>94</v>
      </c>
      <c r="C213" s="37"/>
      <c r="E213" s="50"/>
      <c r="F213" s="46" t="s">
        <v>111</v>
      </c>
      <c r="G213" s="50"/>
      <c r="H213" s="2"/>
      <c r="L213" s="2"/>
      <c r="M213" s="2"/>
      <c r="N213" s="4"/>
    </row>
    <row r="214" spans="1:14" outlineLevel="1" x14ac:dyDescent="0.35">
      <c r="A214" s="6" t="s">
        <v>320</v>
      </c>
      <c r="B214" s="48" t="s">
        <v>94</v>
      </c>
      <c r="C214" s="37"/>
      <c r="E214" s="50"/>
      <c r="F214" s="46" t="s">
        <v>111</v>
      </c>
      <c r="G214" s="50"/>
      <c r="H214" s="2"/>
      <c r="L214" s="2"/>
      <c r="M214" s="2"/>
      <c r="N214" s="4"/>
    </row>
    <row r="215" spans="1:14" outlineLevel="1" x14ac:dyDescent="0.35">
      <c r="A215" s="6" t="s">
        <v>321</v>
      </c>
      <c r="B215" s="48" t="s">
        <v>94</v>
      </c>
      <c r="C215" s="37"/>
      <c r="E215" s="50"/>
      <c r="F215" s="46" t="s">
        <v>111</v>
      </c>
      <c r="G215" s="50"/>
      <c r="H215" s="2"/>
      <c r="L215" s="2"/>
      <c r="M215" s="2"/>
      <c r="N215" s="4"/>
    </row>
    <row r="216" spans="1:14" ht="15" customHeight="1" x14ac:dyDescent="0.35">
      <c r="A216" s="29"/>
      <c r="B216" s="30" t="s">
        <v>322</v>
      </c>
      <c r="C216" s="29" t="s">
        <v>50</v>
      </c>
      <c r="D216" s="29"/>
      <c r="E216" s="31"/>
      <c r="F216" s="32" t="s">
        <v>79</v>
      </c>
      <c r="G216" s="32" t="s">
        <v>323</v>
      </c>
      <c r="H216" s="2"/>
      <c r="L216" s="2"/>
      <c r="M216" s="2"/>
      <c r="N216" s="4"/>
    </row>
    <row r="217" spans="1:14" x14ac:dyDescent="0.35">
      <c r="A217" s="6" t="s">
        <v>324</v>
      </c>
      <c r="B217" s="56" t="s">
        <v>325</v>
      </c>
      <c r="C217" s="36">
        <v>0</v>
      </c>
      <c r="E217" s="67"/>
      <c r="F217" s="46">
        <v>0</v>
      </c>
      <c r="G217" s="46">
        <v>0</v>
      </c>
      <c r="H217" s="2"/>
      <c r="L217" s="2"/>
      <c r="M217" s="2"/>
      <c r="N217" s="4"/>
    </row>
    <row r="218" spans="1:14" x14ac:dyDescent="0.35">
      <c r="A218" s="6" t="s">
        <v>326</v>
      </c>
      <c r="B218" s="56" t="s">
        <v>327</v>
      </c>
      <c r="C218" s="36">
        <v>0</v>
      </c>
      <c r="E218" s="67"/>
      <c r="F218" s="46">
        <v>0</v>
      </c>
      <c r="G218" s="46">
        <v>0</v>
      </c>
      <c r="H218" s="2"/>
      <c r="L218" s="2"/>
      <c r="M218" s="2"/>
      <c r="N218" s="4"/>
    </row>
    <row r="219" spans="1:14" x14ac:dyDescent="0.35">
      <c r="A219" s="6" t="s">
        <v>328</v>
      </c>
      <c r="B219" s="56" t="s">
        <v>90</v>
      </c>
      <c r="C219" s="36">
        <v>0</v>
      </c>
      <c r="E219" s="67"/>
      <c r="F219" s="46">
        <v>0</v>
      </c>
      <c r="G219" s="46">
        <v>0</v>
      </c>
      <c r="H219" s="2"/>
      <c r="L219" s="2"/>
      <c r="M219" s="2"/>
      <c r="N219" s="4"/>
    </row>
    <row r="220" spans="1:14" x14ac:dyDescent="0.35">
      <c r="A220" s="6" t="s">
        <v>329</v>
      </c>
      <c r="B220" s="57" t="s">
        <v>92</v>
      </c>
      <c r="C220" s="37">
        <v>0</v>
      </c>
      <c r="E220" s="67"/>
      <c r="F220" s="40">
        <v>0</v>
      </c>
      <c r="G220" s="40">
        <v>0</v>
      </c>
      <c r="H220" s="2"/>
      <c r="L220" s="2"/>
      <c r="M220" s="2"/>
      <c r="N220" s="4"/>
    </row>
    <row r="221" spans="1:14" outlineLevel="1" x14ac:dyDescent="0.35">
      <c r="A221" s="6" t="s">
        <v>330</v>
      </c>
      <c r="B221" s="48" t="s">
        <v>94</v>
      </c>
      <c r="C221" s="37"/>
      <c r="E221" s="67"/>
      <c r="F221" s="46" t="s">
        <v>111</v>
      </c>
      <c r="G221" s="46" t="s">
        <v>111</v>
      </c>
      <c r="H221" s="2"/>
      <c r="L221" s="2"/>
      <c r="M221" s="2"/>
      <c r="N221" s="4"/>
    </row>
    <row r="222" spans="1:14" outlineLevel="1" x14ac:dyDescent="0.35">
      <c r="A222" s="6" t="s">
        <v>331</v>
      </c>
      <c r="B222" s="48" t="s">
        <v>94</v>
      </c>
      <c r="C222" s="37"/>
      <c r="E222" s="67"/>
      <c r="F222" s="46" t="s">
        <v>111</v>
      </c>
      <c r="G222" s="46" t="s">
        <v>111</v>
      </c>
      <c r="H222" s="2"/>
      <c r="L222" s="2"/>
      <c r="M222" s="2"/>
      <c r="N222" s="4"/>
    </row>
    <row r="223" spans="1:14" outlineLevel="1" x14ac:dyDescent="0.35">
      <c r="A223" s="6" t="s">
        <v>332</v>
      </c>
      <c r="B223" s="48" t="s">
        <v>94</v>
      </c>
      <c r="C223" s="37"/>
      <c r="E223" s="67"/>
      <c r="F223" s="46" t="s">
        <v>111</v>
      </c>
      <c r="G223" s="46" t="s">
        <v>111</v>
      </c>
      <c r="H223" s="2"/>
      <c r="L223" s="2"/>
      <c r="M223" s="2"/>
      <c r="N223" s="4"/>
    </row>
    <row r="224" spans="1:14" outlineLevel="1" x14ac:dyDescent="0.35">
      <c r="A224" s="6" t="s">
        <v>333</v>
      </c>
      <c r="B224" s="48" t="s">
        <v>94</v>
      </c>
      <c r="C224" s="37"/>
      <c r="E224" s="67"/>
      <c r="F224" s="46" t="s">
        <v>111</v>
      </c>
      <c r="G224" s="46" t="s">
        <v>111</v>
      </c>
      <c r="H224" s="2"/>
      <c r="L224" s="2"/>
      <c r="M224" s="2"/>
      <c r="N224" s="4"/>
    </row>
    <row r="225" spans="1:14" outlineLevel="1" x14ac:dyDescent="0.35">
      <c r="A225" s="6" t="s">
        <v>334</v>
      </c>
      <c r="B225" s="48" t="s">
        <v>94</v>
      </c>
      <c r="C225" s="37"/>
      <c r="E225" s="67"/>
      <c r="F225" s="46" t="s">
        <v>111</v>
      </c>
      <c r="G225" s="46" t="s">
        <v>111</v>
      </c>
      <c r="H225" s="2"/>
      <c r="L225" s="2"/>
      <c r="M225" s="2"/>
    </row>
    <row r="226" spans="1:14" outlineLevel="1" x14ac:dyDescent="0.35">
      <c r="A226" s="6" t="s">
        <v>335</v>
      </c>
      <c r="B226" s="48" t="s">
        <v>94</v>
      </c>
      <c r="C226" s="37"/>
      <c r="E226" s="26"/>
      <c r="F226" s="46" t="s">
        <v>111</v>
      </c>
      <c r="G226" s="46" t="s">
        <v>111</v>
      </c>
      <c r="H226" s="2"/>
      <c r="L226" s="2"/>
      <c r="M226" s="2"/>
    </row>
    <row r="227" spans="1:14" outlineLevel="1" x14ac:dyDescent="0.35">
      <c r="A227" s="6" t="s">
        <v>336</v>
      </c>
      <c r="B227" s="48" t="s">
        <v>94</v>
      </c>
      <c r="C227" s="37"/>
      <c r="E227" s="67"/>
      <c r="F227" s="46" t="s">
        <v>111</v>
      </c>
      <c r="G227" s="46" t="s">
        <v>111</v>
      </c>
      <c r="H227" s="2"/>
      <c r="L227" s="2"/>
      <c r="M227" s="2"/>
    </row>
    <row r="228" spans="1:14" ht="15" customHeight="1" x14ac:dyDescent="0.35">
      <c r="A228" s="29"/>
      <c r="B228" s="30" t="s">
        <v>337</v>
      </c>
      <c r="C228" s="29"/>
      <c r="D228" s="29"/>
      <c r="E228" s="31"/>
      <c r="F228" s="32"/>
      <c r="G228" s="32"/>
      <c r="H228" s="2"/>
      <c r="L228" s="2"/>
      <c r="M228" s="2"/>
    </row>
    <row r="229" spans="1:14" x14ac:dyDescent="0.35">
      <c r="A229" s="6" t="s">
        <v>338</v>
      </c>
      <c r="B229" s="26" t="s">
        <v>339</v>
      </c>
      <c r="C229" s="22" t="s">
        <v>340</v>
      </c>
      <c r="H229" s="2"/>
      <c r="L229" s="2"/>
      <c r="M229" s="2"/>
    </row>
    <row r="230" spans="1:14" ht="15" customHeight="1" x14ac:dyDescent="0.35">
      <c r="A230" s="29"/>
      <c r="B230" s="30" t="s">
        <v>341</v>
      </c>
      <c r="C230" s="29"/>
      <c r="D230" s="29"/>
      <c r="E230" s="31"/>
      <c r="F230" s="32"/>
      <c r="G230" s="32"/>
      <c r="H230" s="2"/>
      <c r="L230" s="2"/>
      <c r="M230" s="2"/>
    </row>
    <row r="231" spans="1:14" x14ac:dyDescent="0.35">
      <c r="A231" s="6" t="s">
        <v>342</v>
      </c>
      <c r="B231" s="6" t="s">
        <v>343</v>
      </c>
      <c r="C231" s="36">
        <v>0</v>
      </c>
      <c r="E231" s="26"/>
      <c r="H231" s="2"/>
      <c r="L231" s="2"/>
      <c r="M231" s="2"/>
    </row>
    <row r="232" spans="1:14" x14ac:dyDescent="0.35">
      <c r="A232" s="6" t="s">
        <v>344</v>
      </c>
      <c r="B232" s="73" t="s">
        <v>345</v>
      </c>
      <c r="C232" s="36">
        <v>0</v>
      </c>
      <c r="E232" s="26"/>
      <c r="H232" s="2"/>
      <c r="L232" s="2"/>
      <c r="M232" s="2"/>
    </row>
    <row r="233" spans="1:14" x14ac:dyDescent="0.35">
      <c r="A233" s="6" t="s">
        <v>346</v>
      </c>
      <c r="B233" s="73" t="s">
        <v>347</v>
      </c>
      <c r="C233" s="36">
        <v>0</v>
      </c>
      <c r="E233" s="26"/>
      <c r="H233" s="2"/>
      <c r="L233" s="2"/>
      <c r="M233" s="2"/>
    </row>
    <row r="234" spans="1:14" outlineLevel="1" x14ac:dyDescent="0.35">
      <c r="A234" s="6" t="s">
        <v>348</v>
      </c>
      <c r="B234" s="24" t="s">
        <v>349</v>
      </c>
      <c r="C234" s="33"/>
      <c r="D234" s="26"/>
      <c r="E234" s="26"/>
      <c r="H234" s="2"/>
      <c r="L234" s="2"/>
      <c r="M234" s="2"/>
    </row>
    <row r="235" spans="1:14" outlineLevel="1" x14ac:dyDescent="0.35">
      <c r="A235" s="6" t="s">
        <v>350</v>
      </c>
      <c r="B235" s="24" t="s">
        <v>351</v>
      </c>
      <c r="C235" s="33"/>
      <c r="D235" s="26"/>
      <c r="E235" s="26"/>
      <c r="H235" s="2"/>
      <c r="L235" s="2"/>
      <c r="M235" s="2"/>
    </row>
    <row r="236" spans="1:14" outlineLevel="1" x14ac:dyDescent="0.35">
      <c r="A236" s="6" t="s">
        <v>352</v>
      </c>
      <c r="B236" s="24" t="s">
        <v>353</v>
      </c>
      <c r="C236" s="26"/>
      <c r="D236" s="26"/>
      <c r="E236" s="26"/>
      <c r="H236" s="2"/>
      <c r="L236" s="2"/>
      <c r="M236" s="2"/>
    </row>
    <row r="237" spans="1:14" outlineLevel="1" x14ac:dyDescent="0.35">
      <c r="A237" s="6" t="s">
        <v>354</v>
      </c>
      <c r="C237" s="26"/>
      <c r="D237" s="26"/>
      <c r="E237" s="26"/>
      <c r="H237" s="2"/>
      <c r="L237" s="2"/>
      <c r="M237" s="2"/>
    </row>
    <row r="238" spans="1:14" outlineLevel="1" x14ac:dyDescent="0.35">
      <c r="A238" s="6" t="s">
        <v>355</v>
      </c>
      <c r="C238" s="26"/>
      <c r="D238" s="26"/>
      <c r="E238" s="26"/>
      <c r="H238" s="2"/>
      <c r="L238" s="2"/>
      <c r="M238" s="2"/>
    </row>
    <row r="239" spans="1:14" outlineLevel="1" x14ac:dyDescent="0.35">
      <c r="A239" s="29"/>
      <c r="B239" s="30" t="s">
        <v>356</v>
      </c>
      <c r="C239" s="29"/>
      <c r="D239" s="29"/>
      <c r="E239" s="31"/>
      <c r="F239" s="32"/>
      <c r="G239" s="32"/>
      <c r="H239" s="2"/>
      <c r="K239" s="74"/>
      <c r="L239" s="74"/>
      <c r="M239" s="74"/>
      <c r="N239" s="74"/>
    </row>
    <row r="240" spans="1:14" outlineLevel="1" x14ac:dyDescent="0.35">
      <c r="A240" s="6" t="s">
        <v>357</v>
      </c>
      <c r="B240" s="6" t="s">
        <v>358</v>
      </c>
      <c r="C240" s="6" t="s">
        <v>359</v>
      </c>
      <c r="D240" s="74"/>
      <c r="E240" s="74"/>
      <c r="F240" s="74"/>
      <c r="G240" s="74"/>
      <c r="H240" s="2"/>
      <c r="K240" s="74"/>
      <c r="L240" s="74"/>
      <c r="M240" s="74"/>
      <c r="N240" s="74"/>
    </row>
    <row r="241" spans="1:14" ht="29" outlineLevel="1" x14ac:dyDescent="0.35">
      <c r="A241" s="6" t="s">
        <v>360</v>
      </c>
      <c r="B241" s="6" t="s">
        <v>361</v>
      </c>
      <c r="C241" s="75" t="s">
        <v>359</v>
      </c>
      <c r="D241" s="74"/>
      <c r="E241" s="74"/>
      <c r="F241" s="74"/>
      <c r="G241" s="74"/>
      <c r="H241" s="2"/>
      <c r="K241" s="74"/>
      <c r="L241" s="74"/>
      <c r="M241" s="74"/>
      <c r="N241" s="74"/>
    </row>
    <row r="242" spans="1:14" outlineLevel="1" x14ac:dyDescent="0.35">
      <c r="A242" s="6" t="s">
        <v>362</v>
      </c>
      <c r="B242" s="6" t="s">
        <v>363</v>
      </c>
      <c r="C242" s="75" t="s">
        <v>364</v>
      </c>
      <c r="D242" s="74"/>
      <c r="E242" s="74"/>
      <c r="F242" s="74"/>
      <c r="G242" s="74"/>
      <c r="H242" s="2"/>
      <c r="K242" s="74"/>
      <c r="L242" s="74"/>
      <c r="M242" s="74"/>
      <c r="N242" s="74"/>
    </row>
    <row r="243" spans="1:14" ht="29" outlineLevel="1" x14ac:dyDescent="0.35">
      <c r="A243" s="6" t="s">
        <v>365</v>
      </c>
      <c r="B243" s="6" t="s">
        <v>366</v>
      </c>
      <c r="C243" s="6" t="s">
        <v>367</v>
      </c>
      <c r="D243" s="74"/>
      <c r="E243" s="74"/>
      <c r="F243" s="74"/>
      <c r="G243" s="74"/>
      <c r="H243" s="2"/>
      <c r="K243" s="74"/>
      <c r="L243" s="74"/>
      <c r="M243" s="74"/>
      <c r="N243" s="74"/>
    </row>
    <row r="244" spans="1:14" outlineLevel="1" x14ac:dyDescent="0.35">
      <c r="A244" s="6" t="s">
        <v>368</v>
      </c>
      <c r="D244" s="74"/>
      <c r="E244" s="74"/>
      <c r="F244" s="74"/>
      <c r="G244" s="74"/>
      <c r="H244" s="2"/>
      <c r="K244" s="74"/>
      <c r="L244" s="74"/>
      <c r="M244" s="74"/>
      <c r="N244" s="74"/>
    </row>
    <row r="245" spans="1:14" outlineLevel="1" x14ac:dyDescent="0.35">
      <c r="A245" s="6" t="s">
        <v>369</v>
      </c>
      <c r="D245" s="74"/>
      <c r="E245" s="74"/>
      <c r="F245" s="74"/>
      <c r="G245" s="74"/>
      <c r="H245" s="2"/>
      <c r="K245" s="74"/>
      <c r="L245" s="74"/>
      <c r="M245" s="74"/>
      <c r="N245" s="74"/>
    </row>
    <row r="246" spans="1:14" outlineLevel="1" x14ac:dyDescent="0.35">
      <c r="A246" s="6" t="s">
        <v>370</v>
      </c>
      <c r="D246" s="74"/>
      <c r="E246" s="74"/>
      <c r="F246" s="74"/>
      <c r="G246" s="74"/>
      <c r="H246" s="2"/>
      <c r="K246" s="74"/>
      <c r="L246" s="74"/>
      <c r="M246" s="74"/>
      <c r="N246" s="74"/>
    </row>
    <row r="247" spans="1:14" outlineLevel="1" x14ac:dyDescent="0.35">
      <c r="A247" s="6" t="s">
        <v>371</v>
      </c>
      <c r="D247" s="74"/>
      <c r="E247" s="74"/>
      <c r="F247" s="74"/>
      <c r="G247" s="74"/>
      <c r="H247" s="2"/>
      <c r="K247" s="74"/>
      <c r="L247" s="74"/>
      <c r="M247" s="74"/>
      <c r="N247" s="74"/>
    </row>
    <row r="248" spans="1:14" outlineLevel="1" x14ac:dyDescent="0.35">
      <c r="A248" s="6" t="s">
        <v>372</v>
      </c>
      <c r="D248" s="74"/>
      <c r="E248" s="74"/>
      <c r="F248" s="74"/>
      <c r="G248" s="74"/>
      <c r="H248" s="2"/>
      <c r="K248" s="74"/>
      <c r="L248" s="74"/>
      <c r="M248" s="74"/>
      <c r="N248" s="74"/>
    </row>
    <row r="249" spans="1:14" outlineLevel="1" x14ac:dyDescent="0.35">
      <c r="A249" s="6" t="s">
        <v>373</v>
      </c>
      <c r="D249" s="74"/>
      <c r="E249" s="74"/>
      <c r="F249" s="74"/>
      <c r="G249" s="74"/>
      <c r="H249" s="2"/>
      <c r="K249" s="74"/>
      <c r="L249" s="74"/>
      <c r="M249" s="74"/>
      <c r="N249" s="74"/>
    </row>
    <row r="250" spans="1:14" outlineLevel="1" x14ac:dyDescent="0.35">
      <c r="A250" s="6" t="s">
        <v>374</v>
      </c>
      <c r="D250" s="74"/>
      <c r="E250" s="74"/>
      <c r="F250" s="74"/>
      <c r="G250" s="74"/>
      <c r="H250" s="2"/>
      <c r="K250" s="74"/>
      <c r="L250" s="74"/>
      <c r="M250" s="74"/>
      <c r="N250" s="74"/>
    </row>
    <row r="251" spans="1:14" outlineLevel="1" x14ac:dyDescent="0.35">
      <c r="A251" s="6" t="s">
        <v>375</v>
      </c>
      <c r="D251" s="74"/>
      <c r="E251" s="74"/>
      <c r="F251" s="74"/>
      <c r="G251" s="74"/>
      <c r="H251" s="2"/>
      <c r="K251" s="74"/>
      <c r="L251" s="74"/>
      <c r="M251" s="74"/>
      <c r="N251" s="74"/>
    </row>
    <row r="252" spans="1:14" outlineLevel="1" x14ac:dyDescent="0.35">
      <c r="A252" s="6" t="s">
        <v>376</v>
      </c>
      <c r="D252" s="74"/>
      <c r="E252" s="74"/>
      <c r="F252" s="74"/>
      <c r="G252" s="74"/>
      <c r="H252" s="2"/>
      <c r="K252" s="74"/>
      <c r="L252" s="74"/>
      <c r="M252" s="74"/>
      <c r="N252" s="74"/>
    </row>
    <row r="253" spans="1:14" outlineLevel="1" x14ac:dyDescent="0.35">
      <c r="A253" s="6" t="s">
        <v>377</v>
      </c>
      <c r="D253" s="74"/>
      <c r="E253" s="74"/>
      <c r="F253" s="74"/>
      <c r="G253" s="74"/>
      <c r="H253" s="2"/>
      <c r="K253" s="74"/>
      <c r="L253" s="74"/>
      <c r="M253" s="74"/>
      <c r="N253" s="74"/>
    </row>
    <row r="254" spans="1:14" outlineLevel="1" x14ac:dyDescent="0.35">
      <c r="A254" s="6" t="s">
        <v>378</v>
      </c>
      <c r="D254" s="74"/>
      <c r="E254" s="74"/>
      <c r="F254" s="74"/>
      <c r="G254" s="74"/>
      <c r="H254" s="2"/>
      <c r="K254" s="74"/>
      <c r="L254" s="74"/>
      <c r="M254" s="74"/>
      <c r="N254" s="74"/>
    </row>
    <row r="255" spans="1:14" outlineLevel="1" x14ac:dyDescent="0.35">
      <c r="A255" s="6" t="s">
        <v>379</v>
      </c>
      <c r="D255" s="74"/>
      <c r="E255" s="74"/>
      <c r="F255" s="74"/>
      <c r="G255" s="74"/>
      <c r="H255" s="2"/>
      <c r="K255" s="74"/>
      <c r="L255" s="74"/>
      <c r="M255" s="74"/>
      <c r="N255" s="74"/>
    </row>
    <row r="256" spans="1:14" outlineLevel="1" x14ac:dyDescent="0.35">
      <c r="A256" s="6" t="s">
        <v>380</v>
      </c>
      <c r="D256" s="74"/>
      <c r="E256" s="74"/>
      <c r="F256" s="74"/>
      <c r="G256" s="74"/>
      <c r="H256" s="2"/>
      <c r="K256" s="74"/>
      <c r="L256" s="74"/>
      <c r="M256" s="74"/>
      <c r="N256" s="74"/>
    </row>
    <row r="257" spans="1:14" outlineLevel="1" x14ac:dyDescent="0.35">
      <c r="A257" s="6" t="s">
        <v>381</v>
      </c>
      <c r="D257" s="74"/>
      <c r="E257" s="74"/>
      <c r="F257" s="74"/>
      <c r="G257" s="74"/>
      <c r="H257" s="2"/>
      <c r="K257" s="74"/>
      <c r="L257" s="74"/>
      <c r="M257" s="74"/>
      <c r="N257" s="74"/>
    </row>
    <row r="258" spans="1:14" outlineLevel="1" x14ac:dyDescent="0.35">
      <c r="A258" s="6" t="s">
        <v>382</v>
      </c>
      <c r="D258" s="74"/>
      <c r="E258" s="74"/>
      <c r="F258" s="74"/>
      <c r="G258" s="74"/>
      <c r="H258" s="2"/>
      <c r="K258" s="74"/>
      <c r="L258" s="74"/>
      <c r="M258" s="74"/>
      <c r="N258" s="74"/>
    </row>
    <row r="259" spans="1:14" outlineLevel="1" x14ac:dyDescent="0.35">
      <c r="A259" s="6" t="s">
        <v>383</v>
      </c>
      <c r="D259" s="74"/>
      <c r="E259" s="74"/>
      <c r="F259" s="74"/>
      <c r="G259" s="74"/>
      <c r="H259" s="2"/>
      <c r="K259" s="74"/>
      <c r="L259" s="74"/>
      <c r="M259" s="74"/>
      <c r="N259" s="74"/>
    </row>
    <row r="260" spans="1:14" outlineLevel="1" x14ac:dyDescent="0.35">
      <c r="A260" s="6" t="s">
        <v>384</v>
      </c>
      <c r="D260" s="74"/>
      <c r="E260" s="74"/>
      <c r="F260" s="74"/>
      <c r="G260" s="74"/>
      <c r="H260" s="2"/>
      <c r="K260" s="74"/>
      <c r="L260" s="74"/>
      <c r="M260" s="74"/>
      <c r="N260" s="74"/>
    </row>
    <row r="261" spans="1:14" outlineLevel="1" x14ac:dyDescent="0.35">
      <c r="A261" s="6" t="s">
        <v>385</v>
      </c>
      <c r="D261" s="74"/>
      <c r="E261" s="74"/>
      <c r="F261" s="74"/>
      <c r="G261" s="74"/>
      <c r="H261" s="2"/>
      <c r="K261" s="74"/>
      <c r="L261" s="74"/>
      <c r="M261" s="74"/>
      <c r="N261" s="74"/>
    </row>
    <row r="262" spans="1:14" outlineLevel="1" x14ac:dyDescent="0.35">
      <c r="A262" s="6" t="s">
        <v>386</v>
      </c>
      <c r="D262" s="74"/>
      <c r="E262" s="74"/>
      <c r="F262" s="74"/>
      <c r="G262" s="74"/>
      <c r="H262" s="2"/>
      <c r="K262" s="74"/>
      <c r="L262" s="74"/>
      <c r="M262" s="74"/>
      <c r="N262" s="74"/>
    </row>
    <row r="263" spans="1:14" outlineLevel="1" x14ac:dyDescent="0.35">
      <c r="A263" s="6" t="s">
        <v>387</v>
      </c>
      <c r="D263" s="74"/>
      <c r="E263" s="74"/>
      <c r="F263" s="74"/>
      <c r="G263" s="74"/>
      <c r="H263" s="2"/>
      <c r="K263" s="74"/>
      <c r="L263" s="74"/>
      <c r="M263" s="74"/>
      <c r="N263" s="74"/>
    </row>
    <row r="264" spans="1:14" outlineLevel="1" x14ac:dyDescent="0.35">
      <c r="A264" s="6" t="s">
        <v>388</v>
      </c>
      <c r="D264" s="74"/>
      <c r="E264" s="74"/>
      <c r="F264" s="74"/>
      <c r="G264" s="74"/>
      <c r="H264" s="2"/>
      <c r="K264" s="74"/>
      <c r="L264" s="74"/>
      <c r="M264" s="74"/>
      <c r="N264" s="74"/>
    </row>
    <row r="265" spans="1:14" outlineLevel="1" x14ac:dyDescent="0.35">
      <c r="A265" s="6" t="s">
        <v>389</v>
      </c>
      <c r="D265" s="74"/>
      <c r="E265" s="74"/>
      <c r="F265" s="74"/>
      <c r="G265" s="74"/>
      <c r="H265" s="2"/>
      <c r="K265" s="74"/>
      <c r="L265" s="74"/>
      <c r="M265" s="74"/>
      <c r="N265" s="74"/>
    </row>
    <row r="266" spans="1:14" outlineLevel="1" x14ac:dyDescent="0.35">
      <c r="A266" s="6" t="s">
        <v>390</v>
      </c>
      <c r="D266" s="74"/>
      <c r="E266" s="74"/>
      <c r="F266" s="74"/>
      <c r="G266" s="74"/>
      <c r="H266" s="2"/>
      <c r="K266" s="74"/>
      <c r="L266" s="74"/>
      <c r="M266" s="74"/>
      <c r="N266" s="74"/>
    </row>
    <row r="267" spans="1:14" outlineLevel="1" x14ac:dyDescent="0.35">
      <c r="A267" s="6" t="s">
        <v>391</v>
      </c>
      <c r="D267" s="74"/>
      <c r="E267" s="74"/>
      <c r="F267" s="74"/>
      <c r="G267" s="74"/>
      <c r="H267" s="2"/>
      <c r="K267" s="74"/>
      <c r="L267" s="74"/>
      <c r="M267" s="74"/>
      <c r="N267" s="74"/>
    </row>
    <row r="268" spans="1:14" outlineLevel="1" x14ac:dyDescent="0.35">
      <c r="A268" s="6" t="s">
        <v>392</v>
      </c>
      <c r="D268" s="74"/>
      <c r="E268" s="74"/>
      <c r="F268" s="74"/>
      <c r="G268" s="74"/>
      <c r="H268" s="2"/>
      <c r="K268" s="74"/>
      <c r="L268" s="74"/>
      <c r="M268" s="74"/>
      <c r="N268" s="74"/>
    </row>
    <row r="269" spans="1:14" outlineLevel="1" x14ac:dyDescent="0.35">
      <c r="A269" s="6" t="s">
        <v>393</v>
      </c>
      <c r="D269" s="74"/>
      <c r="E269" s="74"/>
      <c r="F269" s="74"/>
      <c r="G269" s="74"/>
      <c r="H269" s="2"/>
      <c r="K269" s="74"/>
      <c r="L269" s="74"/>
      <c r="M269" s="74"/>
      <c r="N269" s="74"/>
    </row>
    <row r="270" spans="1:14" outlineLevel="1" x14ac:dyDescent="0.35">
      <c r="A270" s="6" t="s">
        <v>394</v>
      </c>
      <c r="D270" s="74"/>
      <c r="E270" s="74"/>
      <c r="F270" s="74"/>
      <c r="G270" s="74"/>
      <c r="H270" s="2"/>
      <c r="K270" s="74"/>
      <c r="L270" s="74"/>
      <c r="M270" s="74"/>
      <c r="N270" s="74"/>
    </row>
    <row r="271" spans="1:14" outlineLevel="1" x14ac:dyDescent="0.35">
      <c r="A271" s="6" t="s">
        <v>395</v>
      </c>
      <c r="D271" s="74"/>
      <c r="E271" s="74"/>
      <c r="F271" s="74"/>
      <c r="G271" s="74"/>
      <c r="H271" s="2"/>
      <c r="K271" s="74"/>
      <c r="L271" s="74"/>
      <c r="M271" s="74"/>
      <c r="N271" s="74"/>
    </row>
    <row r="272" spans="1:14" outlineLevel="1" x14ac:dyDescent="0.35">
      <c r="A272" s="6" t="s">
        <v>396</v>
      </c>
      <c r="D272" s="74"/>
      <c r="E272" s="74"/>
      <c r="F272" s="74"/>
      <c r="G272" s="74"/>
      <c r="H272" s="2"/>
      <c r="K272" s="74"/>
      <c r="L272" s="74"/>
      <c r="M272" s="74"/>
      <c r="N272" s="74"/>
    </row>
    <row r="273" spans="1:14" outlineLevel="1" x14ac:dyDescent="0.35">
      <c r="A273" s="6" t="s">
        <v>397</v>
      </c>
      <c r="D273" s="74"/>
      <c r="E273" s="74"/>
      <c r="F273" s="74"/>
      <c r="G273" s="74"/>
      <c r="H273" s="2"/>
      <c r="K273" s="74"/>
      <c r="L273" s="74"/>
      <c r="M273" s="74"/>
      <c r="N273" s="74"/>
    </row>
    <row r="274" spans="1:14" outlineLevel="1" x14ac:dyDescent="0.35">
      <c r="A274" s="6" t="s">
        <v>398</v>
      </c>
      <c r="D274" s="74"/>
      <c r="E274" s="74"/>
      <c r="F274" s="74"/>
      <c r="G274" s="74"/>
      <c r="H274" s="2"/>
      <c r="K274" s="74"/>
      <c r="L274" s="74"/>
      <c r="M274" s="74"/>
      <c r="N274" s="74"/>
    </row>
    <row r="275" spans="1:14" outlineLevel="1" x14ac:dyDescent="0.35">
      <c r="A275" s="6" t="s">
        <v>399</v>
      </c>
      <c r="D275" s="74"/>
      <c r="E275" s="74"/>
      <c r="F275" s="74"/>
      <c r="G275" s="74"/>
      <c r="H275" s="2"/>
      <c r="K275" s="74"/>
      <c r="L275" s="74"/>
      <c r="M275" s="74"/>
      <c r="N275" s="74"/>
    </row>
    <row r="276" spans="1:14" outlineLevel="1" x14ac:dyDescent="0.35">
      <c r="A276" s="6" t="s">
        <v>400</v>
      </c>
      <c r="D276" s="74"/>
      <c r="E276" s="74"/>
      <c r="F276" s="74"/>
      <c r="G276" s="74"/>
      <c r="H276" s="2"/>
      <c r="K276" s="74"/>
      <c r="L276" s="74"/>
      <c r="M276" s="74"/>
      <c r="N276" s="74"/>
    </row>
    <row r="277" spans="1:14" outlineLevel="1" x14ac:dyDescent="0.35">
      <c r="A277" s="6" t="s">
        <v>401</v>
      </c>
      <c r="D277" s="74"/>
      <c r="E277" s="74"/>
      <c r="F277" s="74"/>
      <c r="G277" s="74"/>
      <c r="H277" s="2"/>
      <c r="K277" s="74"/>
      <c r="L277" s="74"/>
      <c r="M277" s="74"/>
      <c r="N277" s="74"/>
    </row>
    <row r="278" spans="1:14" outlineLevel="1" x14ac:dyDescent="0.35">
      <c r="A278" s="6" t="s">
        <v>402</v>
      </c>
      <c r="D278" s="74"/>
      <c r="E278" s="74"/>
      <c r="F278" s="74"/>
      <c r="G278" s="74"/>
      <c r="H278" s="2"/>
      <c r="K278" s="74"/>
      <c r="L278" s="74"/>
      <c r="M278" s="74"/>
      <c r="N278" s="74"/>
    </row>
    <row r="279" spans="1:14" outlineLevel="1" x14ac:dyDescent="0.35">
      <c r="A279" s="6" t="s">
        <v>403</v>
      </c>
      <c r="D279" s="74"/>
      <c r="E279" s="74"/>
      <c r="F279" s="74"/>
      <c r="G279" s="74"/>
      <c r="H279" s="2"/>
      <c r="K279" s="74"/>
      <c r="L279" s="74"/>
      <c r="M279" s="74"/>
      <c r="N279" s="74"/>
    </row>
    <row r="280" spans="1:14" outlineLevel="1" x14ac:dyDescent="0.35">
      <c r="A280" s="6" t="s">
        <v>404</v>
      </c>
      <c r="D280" s="74"/>
      <c r="E280" s="74"/>
      <c r="F280" s="74"/>
      <c r="G280" s="74"/>
      <c r="H280" s="2"/>
      <c r="K280" s="74"/>
      <c r="L280" s="74"/>
      <c r="M280" s="74"/>
      <c r="N280" s="74"/>
    </row>
    <row r="281" spans="1:14" outlineLevel="1" x14ac:dyDescent="0.35">
      <c r="A281" s="6" t="s">
        <v>405</v>
      </c>
      <c r="D281" s="74"/>
      <c r="E281" s="74"/>
      <c r="F281" s="74"/>
      <c r="G281" s="74"/>
      <c r="H281" s="2"/>
      <c r="K281" s="74"/>
      <c r="L281" s="74"/>
      <c r="M281" s="74"/>
      <c r="N281" s="74"/>
    </row>
    <row r="282" spans="1:14" outlineLevel="1" x14ac:dyDescent="0.35">
      <c r="A282" s="6" t="s">
        <v>406</v>
      </c>
      <c r="D282" s="74"/>
      <c r="E282" s="74"/>
      <c r="F282" s="74"/>
      <c r="G282" s="74"/>
      <c r="H282" s="2"/>
      <c r="K282" s="74"/>
      <c r="L282" s="74"/>
      <c r="M282" s="74"/>
      <c r="N282" s="74"/>
    </row>
    <row r="283" spans="1:14" outlineLevel="1" x14ac:dyDescent="0.35">
      <c r="A283" s="6" t="s">
        <v>407</v>
      </c>
      <c r="D283" s="74"/>
      <c r="E283" s="74"/>
      <c r="F283" s="74"/>
      <c r="G283" s="74"/>
      <c r="H283" s="2"/>
      <c r="K283" s="74"/>
      <c r="L283" s="74"/>
      <c r="M283" s="74"/>
      <c r="N283" s="74"/>
    </row>
    <row r="284" spans="1:14" outlineLevel="1" x14ac:dyDescent="0.35">
      <c r="A284" s="6" t="s">
        <v>408</v>
      </c>
      <c r="D284" s="74"/>
      <c r="E284" s="74"/>
      <c r="F284" s="74"/>
      <c r="G284" s="74"/>
      <c r="H284" s="2"/>
      <c r="K284" s="74"/>
      <c r="L284" s="74"/>
      <c r="M284" s="74"/>
      <c r="N284" s="74"/>
    </row>
    <row r="285" spans="1:14" ht="18.5" x14ac:dyDescent="0.35">
      <c r="A285" s="17"/>
      <c r="B285" s="17" t="s">
        <v>409</v>
      </c>
      <c r="C285" s="17" t="s">
        <v>410</v>
      </c>
      <c r="D285" s="17" t="s">
        <v>410</v>
      </c>
      <c r="E285" s="17"/>
      <c r="F285" s="18"/>
      <c r="G285" s="19"/>
      <c r="H285" s="2"/>
      <c r="I285" s="10"/>
      <c r="J285" s="10"/>
      <c r="K285" s="10"/>
      <c r="L285" s="10"/>
      <c r="M285" s="12"/>
    </row>
    <row r="286" spans="1:14" ht="18.5" x14ac:dyDescent="0.35">
      <c r="A286" s="76" t="s">
        <v>411</v>
      </c>
      <c r="B286" s="77"/>
      <c r="C286" s="77"/>
      <c r="D286" s="77"/>
      <c r="E286" s="77"/>
      <c r="F286" s="78"/>
      <c r="G286" s="77"/>
      <c r="H286" s="2"/>
      <c r="I286" s="10"/>
      <c r="J286" s="10"/>
      <c r="K286" s="10"/>
      <c r="L286" s="10"/>
      <c r="M286" s="12"/>
    </row>
    <row r="287" spans="1:14" ht="18.5" x14ac:dyDescent="0.35">
      <c r="A287" s="76" t="s">
        <v>412</v>
      </c>
      <c r="B287" s="77"/>
      <c r="C287" s="77"/>
      <c r="D287" s="77"/>
      <c r="E287" s="77"/>
      <c r="F287" s="78"/>
      <c r="G287" s="77"/>
      <c r="H287" s="2"/>
      <c r="I287" s="10"/>
      <c r="J287" s="10"/>
      <c r="K287" s="10"/>
      <c r="L287" s="10"/>
      <c r="M287" s="12"/>
    </row>
    <row r="288" spans="1:14" x14ac:dyDescent="0.35">
      <c r="A288" s="6" t="s">
        <v>413</v>
      </c>
      <c r="B288" s="24" t="s">
        <v>414</v>
      </c>
      <c r="C288" s="79">
        <v>38</v>
      </c>
      <c r="D288" s="41"/>
      <c r="E288" s="41"/>
      <c r="F288" s="41"/>
      <c r="G288" s="41"/>
      <c r="H288" s="2"/>
      <c r="I288" s="24"/>
      <c r="J288" s="79"/>
      <c r="L288" s="41"/>
      <c r="M288" s="41"/>
      <c r="N288" s="41"/>
    </row>
    <row r="289" spans="1:14" x14ac:dyDescent="0.35">
      <c r="A289" s="6" t="s">
        <v>415</v>
      </c>
      <c r="B289" s="24" t="s">
        <v>416</v>
      </c>
      <c r="C289" s="79">
        <v>39</v>
      </c>
      <c r="E289" s="41"/>
      <c r="F289" s="41"/>
      <c r="H289" s="2"/>
      <c r="I289" s="24"/>
      <c r="J289" s="79"/>
      <c r="L289" s="41"/>
      <c r="M289" s="41"/>
    </row>
    <row r="290" spans="1:14" ht="29" x14ac:dyDescent="0.35">
      <c r="A290" s="6" t="s">
        <v>417</v>
      </c>
      <c r="B290" s="24" t="s">
        <v>418</v>
      </c>
      <c r="C290" s="75" t="s">
        <v>419</v>
      </c>
      <c r="G290" s="80"/>
      <c r="H290" s="2"/>
      <c r="I290" s="24"/>
      <c r="J290" s="79"/>
      <c r="K290" s="79"/>
      <c r="L290" s="80"/>
      <c r="M290" s="41"/>
      <c r="N290" s="80"/>
    </row>
    <row r="291" spans="1:14" x14ac:dyDescent="0.35">
      <c r="A291" s="6" t="s">
        <v>420</v>
      </c>
      <c r="B291" s="24" t="s">
        <v>421</v>
      </c>
      <c r="C291" s="79" t="s">
        <v>422</v>
      </c>
      <c r="D291" s="79" t="s">
        <v>423</v>
      </c>
      <c r="E291" s="80"/>
      <c r="F291" s="41"/>
      <c r="H291" s="2"/>
      <c r="I291" s="24"/>
      <c r="J291" s="79"/>
    </row>
    <row r="292" spans="1:14" x14ac:dyDescent="0.35">
      <c r="A292" s="6" t="s">
        <v>424</v>
      </c>
      <c r="B292" s="24" t="s">
        <v>425</v>
      </c>
      <c r="C292" s="79">
        <v>52</v>
      </c>
      <c r="G292" s="80"/>
      <c r="H292" s="2"/>
      <c r="I292" s="24"/>
      <c r="J292" s="74"/>
      <c r="K292" s="79"/>
      <c r="L292" s="80"/>
      <c r="N292" s="80"/>
    </row>
    <row r="293" spans="1:14" x14ac:dyDescent="0.35">
      <c r="A293" s="6" t="s">
        <v>426</v>
      </c>
      <c r="B293" s="24" t="s">
        <v>427</v>
      </c>
      <c r="C293" s="81" t="s">
        <v>428</v>
      </c>
      <c r="D293" s="79" t="s">
        <v>429</v>
      </c>
      <c r="E293" s="80"/>
      <c r="F293" s="79" t="s">
        <v>430</v>
      </c>
      <c r="G293" s="79" t="s">
        <v>431</v>
      </c>
      <c r="H293" s="2"/>
      <c r="I293" s="24"/>
      <c r="M293" s="80"/>
    </row>
    <row r="294" spans="1:14" x14ac:dyDescent="0.35">
      <c r="A294" s="6" t="s">
        <v>432</v>
      </c>
      <c r="B294" s="24" t="s">
        <v>433</v>
      </c>
      <c r="C294" s="81" t="s">
        <v>434</v>
      </c>
      <c r="H294" s="2"/>
      <c r="I294" s="24"/>
      <c r="J294" s="79"/>
      <c r="M294" s="80"/>
    </row>
    <row r="295" spans="1:14" x14ac:dyDescent="0.35">
      <c r="A295" s="6" t="s">
        <v>435</v>
      </c>
      <c r="B295" s="24" t="s">
        <v>436</v>
      </c>
      <c r="C295" s="79" t="s">
        <v>437</v>
      </c>
      <c r="D295" s="79" t="s">
        <v>438</v>
      </c>
      <c r="F295" s="79" t="s">
        <v>439</v>
      </c>
      <c r="H295" s="2"/>
      <c r="I295" s="24"/>
      <c r="J295" s="79"/>
      <c r="L295" s="80"/>
      <c r="M295" s="80"/>
    </row>
    <row r="296" spans="1:14" x14ac:dyDescent="0.35">
      <c r="A296" s="6" t="s">
        <v>440</v>
      </c>
      <c r="B296" s="24" t="s">
        <v>441</v>
      </c>
      <c r="C296" s="79">
        <v>111</v>
      </c>
      <c r="F296" s="80"/>
      <c r="H296" s="2"/>
      <c r="I296" s="24"/>
      <c r="J296" s="79"/>
      <c r="L296" s="80"/>
      <c r="M296" s="80"/>
    </row>
    <row r="297" spans="1:14" x14ac:dyDescent="0.35">
      <c r="A297" s="6" t="s">
        <v>442</v>
      </c>
      <c r="B297" s="24" t="s">
        <v>443</v>
      </c>
      <c r="C297" s="79">
        <v>163</v>
      </c>
      <c r="E297" s="80"/>
      <c r="F297" s="80"/>
      <c r="H297" s="2"/>
      <c r="J297" s="79"/>
      <c r="L297" s="80"/>
    </row>
    <row r="298" spans="1:14" x14ac:dyDescent="0.35">
      <c r="A298" s="6" t="s">
        <v>444</v>
      </c>
      <c r="B298" s="24" t="s">
        <v>445</v>
      </c>
      <c r="C298" s="79">
        <v>137</v>
      </c>
      <c r="E298" s="80"/>
      <c r="F298" s="80"/>
      <c r="H298" s="2"/>
      <c r="I298" s="24"/>
      <c r="J298" s="79"/>
      <c r="L298" s="80"/>
    </row>
    <row r="299" spans="1:14" x14ac:dyDescent="0.35">
      <c r="A299" s="6" t="s">
        <v>446</v>
      </c>
      <c r="B299" s="24" t="s">
        <v>447</v>
      </c>
      <c r="C299" s="75"/>
      <c r="E299" s="80"/>
      <c r="H299" s="2"/>
      <c r="I299" s="24"/>
      <c r="J299" s="79"/>
      <c r="L299" s="80"/>
    </row>
    <row r="300" spans="1:14" x14ac:dyDescent="0.35">
      <c r="A300" s="6" t="s">
        <v>448</v>
      </c>
      <c r="B300" s="24" t="s">
        <v>449</v>
      </c>
      <c r="C300" s="79" t="s">
        <v>450</v>
      </c>
      <c r="D300" s="79" t="s">
        <v>451</v>
      </c>
      <c r="E300" s="80"/>
      <c r="H300" s="2"/>
      <c r="I300" s="24"/>
      <c r="J300" s="79"/>
      <c r="K300" s="79"/>
      <c r="L300" s="80"/>
    </row>
    <row r="301" spans="1:14" outlineLevel="1" x14ac:dyDescent="0.35">
      <c r="A301" s="6" t="s">
        <v>452</v>
      </c>
      <c r="B301" s="24" t="s">
        <v>453</v>
      </c>
      <c r="C301" s="79" t="s">
        <v>454</v>
      </c>
      <c r="H301" s="2"/>
      <c r="I301" s="24"/>
      <c r="J301" s="79"/>
      <c r="K301" s="79"/>
      <c r="L301" s="80"/>
    </row>
    <row r="302" spans="1:14" outlineLevel="1" x14ac:dyDescent="0.35">
      <c r="A302" s="6" t="s">
        <v>455</v>
      </c>
      <c r="B302" s="24" t="s">
        <v>456</v>
      </c>
      <c r="C302" s="79" t="s">
        <v>457</v>
      </c>
      <c r="H302" s="2"/>
      <c r="I302" s="24"/>
      <c r="J302" s="79"/>
      <c r="K302" s="79"/>
      <c r="L302" s="80"/>
    </row>
    <row r="303" spans="1:14" outlineLevel="1" x14ac:dyDescent="0.35">
      <c r="A303" s="6" t="s">
        <v>458</v>
      </c>
      <c r="B303" s="24" t="s">
        <v>459</v>
      </c>
      <c r="C303" s="79">
        <v>65</v>
      </c>
      <c r="H303" s="2"/>
      <c r="I303" s="24"/>
      <c r="J303" s="79"/>
      <c r="K303" s="79"/>
      <c r="L303" s="80"/>
    </row>
    <row r="304" spans="1:14" outlineLevel="1" x14ac:dyDescent="0.35">
      <c r="A304" s="6" t="s">
        <v>460</v>
      </c>
      <c r="B304" s="24" t="s">
        <v>461</v>
      </c>
      <c r="C304" s="79">
        <v>88</v>
      </c>
      <c r="H304" s="2"/>
      <c r="I304" s="24"/>
      <c r="J304" s="79"/>
      <c r="K304" s="79"/>
      <c r="L304" s="80"/>
    </row>
    <row r="305" spans="1:14" outlineLevel="1" x14ac:dyDescent="0.35">
      <c r="A305" s="6" t="s">
        <v>462</v>
      </c>
      <c r="B305" s="24" t="s">
        <v>463</v>
      </c>
      <c r="C305" s="79" t="s">
        <v>464</v>
      </c>
      <c r="E305" s="80"/>
      <c r="H305" s="2"/>
      <c r="I305" s="24"/>
      <c r="J305" s="79"/>
      <c r="K305" s="79"/>
      <c r="L305" s="80"/>
      <c r="N305" s="4"/>
    </row>
    <row r="306" spans="1:14" outlineLevel="1" x14ac:dyDescent="0.35">
      <c r="A306" s="6" t="s">
        <v>465</v>
      </c>
      <c r="B306" s="24" t="s">
        <v>466</v>
      </c>
      <c r="C306" s="79">
        <v>44</v>
      </c>
      <c r="E306" s="80"/>
      <c r="H306" s="2"/>
      <c r="I306" s="24"/>
      <c r="J306" s="79"/>
      <c r="K306" s="79"/>
      <c r="L306" s="80"/>
      <c r="N306" s="4"/>
    </row>
    <row r="307" spans="1:14" outlineLevel="1" x14ac:dyDescent="0.35">
      <c r="A307" s="6" t="s">
        <v>467</v>
      </c>
      <c r="B307" s="24" t="s">
        <v>468</v>
      </c>
      <c r="C307" s="79" t="s">
        <v>469</v>
      </c>
      <c r="D307" s="79" t="s">
        <v>470</v>
      </c>
      <c r="E307" s="80"/>
      <c r="F307" s="79" t="s">
        <v>471</v>
      </c>
      <c r="H307" s="2"/>
      <c r="I307" s="24"/>
      <c r="J307" s="79"/>
      <c r="K307" s="79"/>
      <c r="L307" s="80"/>
      <c r="N307" s="4"/>
    </row>
    <row r="308" spans="1:14" outlineLevel="1" x14ac:dyDescent="0.35">
      <c r="A308" s="6" t="s">
        <v>472</v>
      </c>
      <c r="B308" s="24"/>
      <c r="C308" s="79"/>
      <c r="D308" s="79"/>
      <c r="E308" s="80"/>
      <c r="H308" s="2"/>
      <c r="I308" s="24"/>
      <c r="J308" s="79"/>
      <c r="K308" s="79"/>
      <c r="L308" s="80"/>
      <c r="N308" s="4"/>
    </row>
    <row r="309" spans="1:14" outlineLevel="1" x14ac:dyDescent="0.35">
      <c r="A309" s="6" t="s">
        <v>473</v>
      </c>
      <c r="B309" s="24"/>
      <c r="C309" s="79"/>
      <c r="D309" s="79"/>
      <c r="E309" s="80"/>
      <c r="H309" s="2"/>
      <c r="I309" s="24"/>
      <c r="J309" s="79"/>
      <c r="K309" s="79"/>
      <c r="L309" s="80"/>
      <c r="N309" s="4"/>
    </row>
    <row r="310" spans="1:14" outlineLevel="1" x14ac:dyDescent="0.35">
      <c r="A310" s="6" t="s">
        <v>474</v>
      </c>
      <c r="H310" s="2"/>
      <c r="N310" s="4"/>
    </row>
    <row r="311" spans="1:14" ht="37" x14ac:dyDescent="0.35">
      <c r="A311" s="18"/>
      <c r="B311" s="17" t="s">
        <v>10</v>
      </c>
      <c r="C311" s="18"/>
      <c r="D311" s="18"/>
      <c r="E311" s="18"/>
      <c r="F311" s="18"/>
      <c r="G311" s="19"/>
      <c r="H311" s="2"/>
      <c r="I311" s="10"/>
      <c r="J311" s="12"/>
      <c r="K311" s="12"/>
      <c r="L311" s="12"/>
      <c r="M311" s="12"/>
      <c r="N311" s="4"/>
    </row>
    <row r="312" spans="1:14" x14ac:dyDescent="0.35">
      <c r="A312" s="6" t="s">
        <v>475</v>
      </c>
      <c r="B312" s="35" t="s">
        <v>476</v>
      </c>
      <c r="C312" s="6" t="s">
        <v>359</v>
      </c>
      <c r="H312" s="2"/>
      <c r="I312" s="35"/>
      <c r="J312" s="79"/>
      <c r="N312" s="4"/>
    </row>
    <row r="313" spans="1:14" outlineLevel="1" x14ac:dyDescent="0.35">
      <c r="A313" s="6" t="s">
        <v>477</v>
      </c>
      <c r="B313" s="35"/>
      <c r="C313" s="79"/>
      <c r="H313" s="2"/>
      <c r="I313" s="35"/>
      <c r="J313" s="79"/>
      <c r="N313" s="4"/>
    </row>
    <row r="314" spans="1:14" outlineLevel="1" x14ac:dyDescent="0.35">
      <c r="A314" s="6" t="s">
        <v>478</v>
      </c>
      <c r="B314" s="35"/>
      <c r="C314" s="79"/>
      <c r="H314" s="2"/>
      <c r="I314" s="35"/>
      <c r="J314" s="79"/>
      <c r="N314" s="4"/>
    </row>
    <row r="315" spans="1:14" outlineLevel="1" x14ac:dyDescent="0.35">
      <c r="A315" s="6" t="s">
        <v>479</v>
      </c>
      <c r="B315" s="35"/>
      <c r="C315" s="79"/>
      <c r="H315" s="2"/>
      <c r="I315" s="35"/>
      <c r="J315" s="79"/>
      <c r="N315" s="4"/>
    </row>
    <row r="316" spans="1:14" outlineLevel="1" x14ac:dyDescent="0.35">
      <c r="A316" s="6" t="s">
        <v>480</v>
      </c>
      <c r="B316" s="35"/>
      <c r="C316" s="79"/>
      <c r="H316" s="2"/>
      <c r="I316" s="35"/>
      <c r="J316" s="79"/>
      <c r="N316" s="4"/>
    </row>
    <row r="317" spans="1:14" outlineLevel="1" x14ac:dyDescent="0.35">
      <c r="A317" s="6" t="s">
        <v>481</v>
      </c>
      <c r="B317" s="35"/>
      <c r="C317" s="79"/>
      <c r="H317" s="2"/>
      <c r="I317" s="35"/>
      <c r="J317" s="79"/>
      <c r="N317" s="4"/>
    </row>
    <row r="318" spans="1:14" outlineLevel="1" x14ac:dyDescent="0.35">
      <c r="A318" s="6" t="s">
        <v>482</v>
      </c>
      <c r="B318" s="35"/>
      <c r="C318" s="79"/>
      <c r="H318" s="2"/>
      <c r="I318" s="35"/>
      <c r="J318" s="79"/>
      <c r="N318" s="4"/>
    </row>
    <row r="319" spans="1:14" ht="18.5" x14ac:dyDescent="0.35">
      <c r="A319" s="18"/>
      <c r="B319" s="17" t="s">
        <v>11</v>
      </c>
      <c r="C319" s="18"/>
      <c r="D319" s="18"/>
      <c r="E319" s="18"/>
      <c r="F319" s="18"/>
      <c r="G319" s="19"/>
      <c r="H319" s="2"/>
      <c r="I319" s="10"/>
      <c r="J319" s="12"/>
      <c r="K319" s="12"/>
      <c r="L319" s="12"/>
      <c r="M319" s="12"/>
      <c r="N319" s="4"/>
    </row>
    <row r="320" spans="1:14" ht="15" customHeight="1" outlineLevel="1" x14ac:dyDescent="0.35">
      <c r="A320" s="29"/>
      <c r="B320" s="30" t="s">
        <v>483</v>
      </c>
      <c r="C320" s="29"/>
      <c r="D320" s="29"/>
      <c r="E320" s="31"/>
      <c r="F320" s="32"/>
      <c r="G320" s="32"/>
      <c r="H320" s="2"/>
      <c r="L320" s="2"/>
      <c r="M320" s="2"/>
      <c r="N320" s="4"/>
    </row>
    <row r="321" spans="1:14" outlineLevel="1" x14ac:dyDescent="0.35">
      <c r="A321" s="6" t="s">
        <v>484</v>
      </c>
      <c r="B321" s="24" t="s">
        <v>485</v>
      </c>
      <c r="C321" s="24"/>
      <c r="H321" s="2"/>
      <c r="I321" s="4"/>
      <c r="J321" s="4"/>
      <c r="K321" s="4"/>
      <c r="L321" s="4"/>
      <c r="M321" s="4"/>
      <c r="N321" s="4"/>
    </row>
    <row r="322" spans="1:14" outlineLevel="1" x14ac:dyDescent="0.35">
      <c r="A322" s="6" t="s">
        <v>486</v>
      </c>
      <c r="B322" s="24" t="s">
        <v>487</v>
      </c>
      <c r="C322" s="24"/>
      <c r="H322" s="2"/>
      <c r="I322" s="4"/>
      <c r="J322" s="4"/>
      <c r="K322" s="4"/>
      <c r="L322" s="4"/>
      <c r="M322" s="4"/>
      <c r="N322" s="4"/>
    </row>
    <row r="323" spans="1:14" outlineLevel="1" x14ac:dyDescent="0.35">
      <c r="A323" s="6" t="s">
        <v>488</v>
      </c>
      <c r="B323" s="24" t="s">
        <v>489</v>
      </c>
      <c r="C323" s="24"/>
      <c r="H323" s="2"/>
      <c r="I323" s="4"/>
      <c r="J323" s="4"/>
      <c r="K323" s="4"/>
      <c r="L323" s="4"/>
      <c r="M323" s="4"/>
      <c r="N323" s="4"/>
    </row>
    <row r="324" spans="1:14" outlineLevel="1" x14ac:dyDescent="0.35">
      <c r="A324" s="6" t="s">
        <v>490</v>
      </c>
      <c r="B324" s="24" t="s">
        <v>491</v>
      </c>
      <c r="H324" s="2"/>
      <c r="I324" s="4"/>
      <c r="J324" s="4"/>
      <c r="K324" s="4"/>
      <c r="L324" s="4"/>
      <c r="M324" s="4"/>
      <c r="N324" s="4"/>
    </row>
    <row r="325" spans="1:14" outlineLevel="1" x14ac:dyDescent="0.35">
      <c r="A325" s="6" t="s">
        <v>492</v>
      </c>
      <c r="B325" s="24" t="s">
        <v>493</v>
      </c>
      <c r="H325" s="2"/>
      <c r="I325" s="4"/>
      <c r="J325" s="4"/>
      <c r="K325" s="4"/>
      <c r="L325" s="4"/>
      <c r="M325" s="4"/>
      <c r="N325" s="4"/>
    </row>
    <row r="326" spans="1:14" outlineLevel="1" x14ac:dyDescent="0.35">
      <c r="A326" s="6" t="s">
        <v>494</v>
      </c>
      <c r="B326" s="24" t="s">
        <v>495</v>
      </c>
      <c r="H326" s="2"/>
      <c r="I326" s="4"/>
      <c r="J326" s="4"/>
      <c r="K326" s="4"/>
      <c r="L326" s="4"/>
      <c r="M326" s="4"/>
      <c r="N326" s="4"/>
    </row>
    <row r="327" spans="1:14" outlineLevel="1" x14ac:dyDescent="0.35">
      <c r="A327" s="6" t="s">
        <v>496</v>
      </c>
      <c r="B327" s="24" t="s">
        <v>497</v>
      </c>
      <c r="H327" s="2"/>
      <c r="I327" s="4"/>
      <c r="J327" s="4"/>
      <c r="K327" s="4"/>
      <c r="L327" s="4"/>
      <c r="M327" s="4"/>
      <c r="N327" s="4"/>
    </row>
    <row r="328" spans="1:14" outlineLevel="1" x14ac:dyDescent="0.35">
      <c r="A328" s="6" t="s">
        <v>498</v>
      </c>
      <c r="B328" s="24" t="s">
        <v>499</v>
      </c>
      <c r="H328" s="2"/>
      <c r="I328" s="4"/>
      <c r="J328" s="4"/>
      <c r="K328" s="4"/>
      <c r="L328" s="4"/>
      <c r="M328" s="4"/>
      <c r="N328" s="4"/>
    </row>
    <row r="329" spans="1:14" outlineLevel="1" x14ac:dyDescent="0.35">
      <c r="A329" s="6" t="s">
        <v>500</v>
      </c>
      <c r="B329" s="24" t="s">
        <v>501</v>
      </c>
      <c r="H329" s="2"/>
      <c r="I329" s="4"/>
      <c r="J329" s="4"/>
      <c r="K329" s="4"/>
      <c r="L329" s="4"/>
      <c r="M329" s="4"/>
      <c r="N329" s="4"/>
    </row>
    <row r="330" spans="1:14" outlineLevel="1" x14ac:dyDescent="0.35">
      <c r="A330" s="6" t="s">
        <v>502</v>
      </c>
      <c r="B330" s="48" t="s">
        <v>503</v>
      </c>
      <c r="H330" s="2"/>
      <c r="I330" s="4"/>
      <c r="J330" s="4"/>
      <c r="K330" s="4"/>
      <c r="L330" s="4"/>
      <c r="M330" s="4"/>
      <c r="N330" s="4"/>
    </row>
    <row r="331" spans="1:14" outlineLevel="1" x14ac:dyDescent="0.35">
      <c r="A331" s="6" t="s">
        <v>504</v>
      </c>
      <c r="B331" s="48" t="s">
        <v>503</v>
      </c>
      <c r="H331" s="2"/>
      <c r="I331" s="4"/>
      <c r="J331" s="4"/>
      <c r="K331" s="4"/>
      <c r="L331" s="4"/>
      <c r="M331" s="4"/>
      <c r="N331" s="4"/>
    </row>
    <row r="332" spans="1:14" outlineLevel="1" x14ac:dyDescent="0.35">
      <c r="A332" s="6" t="s">
        <v>505</v>
      </c>
      <c r="B332" s="48" t="s">
        <v>503</v>
      </c>
      <c r="H332" s="2"/>
      <c r="I332" s="4"/>
      <c r="J332" s="4"/>
      <c r="K332" s="4"/>
      <c r="L332" s="4"/>
      <c r="M332" s="4"/>
      <c r="N332" s="4"/>
    </row>
    <row r="333" spans="1:14" outlineLevel="1" x14ac:dyDescent="0.35">
      <c r="A333" s="6" t="s">
        <v>506</v>
      </c>
      <c r="B333" s="48" t="s">
        <v>503</v>
      </c>
      <c r="H333" s="2"/>
      <c r="I333" s="4"/>
      <c r="J333" s="4"/>
      <c r="K333" s="4"/>
      <c r="L333" s="4"/>
      <c r="M333" s="4"/>
      <c r="N333" s="4"/>
    </row>
    <row r="334" spans="1:14" outlineLevel="1" x14ac:dyDescent="0.35">
      <c r="A334" s="6" t="s">
        <v>507</v>
      </c>
      <c r="B334" s="48" t="s">
        <v>503</v>
      </c>
      <c r="H334" s="2"/>
      <c r="I334" s="4"/>
      <c r="J334" s="4"/>
      <c r="K334" s="4"/>
      <c r="L334" s="4"/>
      <c r="M334" s="4"/>
      <c r="N334" s="4"/>
    </row>
    <row r="335" spans="1:14" outlineLevel="1" x14ac:dyDescent="0.35">
      <c r="A335" s="6" t="s">
        <v>508</v>
      </c>
      <c r="B335" s="48" t="s">
        <v>503</v>
      </c>
      <c r="H335" s="2"/>
      <c r="I335" s="4"/>
      <c r="J335" s="4"/>
      <c r="K335" s="4"/>
      <c r="L335" s="4"/>
      <c r="M335" s="4"/>
      <c r="N335" s="4"/>
    </row>
    <row r="336" spans="1:14" outlineLevel="1" x14ac:dyDescent="0.35">
      <c r="A336" s="6" t="s">
        <v>509</v>
      </c>
      <c r="B336" s="48" t="s">
        <v>503</v>
      </c>
      <c r="H336" s="2"/>
      <c r="I336" s="4"/>
      <c r="J336" s="4"/>
      <c r="K336" s="4"/>
      <c r="L336" s="4"/>
      <c r="M336" s="4"/>
      <c r="N336" s="4"/>
    </row>
    <row r="337" spans="1:14" outlineLevel="1" x14ac:dyDescent="0.35">
      <c r="A337" s="6" t="s">
        <v>510</v>
      </c>
      <c r="B337" s="48" t="s">
        <v>503</v>
      </c>
      <c r="H337" s="2"/>
      <c r="I337" s="4"/>
      <c r="J337" s="4"/>
      <c r="K337" s="4"/>
      <c r="L337" s="4"/>
      <c r="M337" s="4"/>
      <c r="N337" s="4"/>
    </row>
    <row r="338" spans="1:14" outlineLevel="1" x14ac:dyDescent="0.35">
      <c r="A338" s="6" t="s">
        <v>511</v>
      </c>
      <c r="B338" s="48" t="s">
        <v>503</v>
      </c>
      <c r="H338" s="2"/>
      <c r="I338" s="4"/>
      <c r="J338" s="4"/>
      <c r="K338" s="4"/>
      <c r="L338" s="4"/>
      <c r="M338" s="4"/>
      <c r="N338" s="4"/>
    </row>
    <row r="339" spans="1:14" outlineLevel="1" x14ac:dyDescent="0.35">
      <c r="A339" s="6" t="s">
        <v>512</v>
      </c>
      <c r="B339" s="48" t="s">
        <v>503</v>
      </c>
      <c r="H339" s="2"/>
      <c r="I339" s="4"/>
      <c r="J339" s="4"/>
      <c r="K339" s="4"/>
      <c r="L339" s="4"/>
      <c r="M339" s="4"/>
      <c r="N339" s="4"/>
    </row>
    <row r="340" spans="1:14" outlineLevel="1" x14ac:dyDescent="0.35">
      <c r="A340" s="6" t="s">
        <v>513</v>
      </c>
      <c r="B340" s="48" t="s">
        <v>503</v>
      </c>
      <c r="H340" s="2"/>
      <c r="I340" s="4"/>
      <c r="J340" s="4"/>
      <c r="K340" s="4"/>
      <c r="L340" s="4"/>
      <c r="M340" s="4"/>
      <c r="N340" s="4"/>
    </row>
    <row r="341" spans="1:14" outlineLevel="1" x14ac:dyDescent="0.35">
      <c r="A341" s="6" t="s">
        <v>514</v>
      </c>
      <c r="B341" s="48" t="s">
        <v>503</v>
      </c>
      <c r="H341" s="2"/>
      <c r="I341" s="4"/>
      <c r="J341" s="4"/>
      <c r="K341" s="4"/>
      <c r="L341" s="4"/>
      <c r="M341" s="4"/>
      <c r="N341" s="4"/>
    </row>
    <row r="342" spans="1:14" outlineLevel="1" x14ac:dyDescent="0.35">
      <c r="A342" s="6" t="s">
        <v>515</v>
      </c>
      <c r="B342" s="48" t="s">
        <v>503</v>
      </c>
      <c r="H342" s="2"/>
      <c r="I342" s="4"/>
      <c r="J342" s="4"/>
      <c r="K342" s="4"/>
      <c r="L342" s="4"/>
      <c r="M342" s="4"/>
      <c r="N342" s="4"/>
    </row>
    <row r="343" spans="1:14" outlineLevel="1" x14ac:dyDescent="0.35">
      <c r="A343" s="6" t="s">
        <v>516</v>
      </c>
      <c r="B343" s="48" t="s">
        <v>503</v>
      </c>
      <c r="H343" s="2"/>
      <c r="I343" s="4"/>
      <c r="J343" s="4"/>
      <c r="K343" s="4"/>
      <c r="L343" s="4"/>
      <c r="M343" s="4"/>
      <c r="N343" s="4"/>
    </row>
    <row r="344" spans="1:14" outlineLevel="1" x14ac:dyDescent="0.35">
      <c r="A344" s="6" t="s">
        <v>517</v>
      </c>
      <c r="B344" s="48" t="s">
        <v>503</v>
      </c>
      <c r="H344" s="2"/>
      <c r="I344" s="4"/>
      <c r="J344" s="4"/>
      <c r="K344" s="4"/>
      <c r="L344" s="4"/>
      <c r="M344" s="4"/>
      <c r="N344" s="4"/>
    </row>
    <row r="345" spans="1:14" outlineLevel="1" x14ac:dyDescent="0.35">
      <c r="A345" s="6" t="s">
        <v>518</v>
      </c>
      <c r="B345" s="48" t="s">
        <v>503</v>
      </c>
      <c r="H345" s="2"/>
      <c r="I345" s="4"/>
      <c r="J345" s="4"/>
      <c r="K345" s="4"/>
      <c r="L345" s="4"/>
      <c r="M345" s="4"/>
      <c r="N345" s="4"/>
    </row>
    <row r="346" spans="1:14" outlineLevel="1" x14ac:dyDescent="0.35">
      <c r="A346" s="6" t="s">
        <v>519</v>
      </c>
      <c r="B346" s="48" t="s">
        <v>503</v>
      </c>
      <c r="H346" s="2"/>
      <c r="I346" s="4"/>
      <c r="J346" s="4"/>
      <c r="K346" s="4"/>
      <c r="L346" s="4"/>
      <c r="M346" s="4"/>
      <c r="N346" s="4"/>
    </row>
    <row r="347" spans="1:14" outlineLevel="1" x14ac:dyDescent="0.35">
      <c r="A347" s="6" t="s">
        <v>520</v>
      </c>
      <c r="B347" s="48" t="s">
        <v>503</v>
      </c>
      <c r="H347" s="2"/>
      <c r="I347" s="4"/>
      <c r="J347" s="4"/>
      <c r="K347" s="4"/>
      <c r="L347" s="4"/>
      <c r="M347" s="4"/>
      <c r="N347" s="4"/>
    </row>
    <row r="348" spans="1:14" outlineLevel="1" x14ac:dyDescent="0.35">
      <c r="A348" s="6" t="s">
        <v>521</v>
      </c>
      <c r="B348" s="48" t="s">
        <v>503</v>
      </c>
      <c r="H348" s="2"/>
      <c r="I348" s="4"/>
      <c r="J348" s="4"/>
      <c r="K348" s="4"/>
      <c r="L348" s="4"/>
      <c r="M348" s="4"/>
      <c r="N348" s="4"/>
    </row>
    <row r="349" spans="1:14" outlineLevel="1" x14ac:dyDescent="0.35">
      <c r="A349" s="6" t="s">
        <v>522</v>
      </c>
      <c r="B349" s="48" t="s">
        <v>503</v>
      </c>
      <c r="H349" s="2"/>
      <c r="I349" s="4"/>
      <c r="J349" s="4"/>
      <c r="K349" s="4"/>
      <c r="L349" s="4"/>
      <c r="M349" s="4"/>
      <c r="N349" s="4"/>
    </row>
    <row r="350" spans="1:14" outlineLevel="1" x14ac:dyDescent="0.35">
      <c r="A350" s="6" t="s">
        <v>523</v>
      </c>
      <c r="B350" s="48" t="s">
        <v>503</v>
      </c>
      <c r="H350" s="2"/>
      <c r="I350" s="4"/>
      <c r="J350" s="4"/>
      <c r="K350" s="4"/>
      <c r="L350" s="4"/>
      <c r="M350" s="4"/>
      <c r="N350" s="4"/>
    </row>
    <row r="351" spans="1:14" outlineLevel="1" x14ac:dyDescent="0.35">
      <c r="A351" s="6" t="s">
        <v>524</v>
      </c>
      <c r="B351" s="48" t="s">
        <v>503</v>
      </c>
      <c r="H351" s="2"/>
      <c r="I351" s="4"/>
      <c r="J351" s="4"/>
      <c r="K351" s="4"/>
      <c r="L351" s="4"/>
      <c r="M351" s="4"/>
      <c r="N351" s="4"/>
    </row>
    <row r="352" spans="1:14" outlineLevel="1" x14ac:dyDescent="0.35">
      <c r="A352" s="6" t="s">
        <v>525</v>
      </c>
      <c r="B352" s="48" t="s">
        <v>503</v>
      </c>
      <c r="H352" s="2"/>
      <c r="I352" s="4"/>
      <c r="J352" s="4"/>
      <c r="K352" s="4"/>
      <c r="L352" s="4"/>
      <c r="M352" s="4"/>
      <c r="N352" s="4"/>
    </row>
    <row r="353" spans="1:14" outlineLevel="1" x14ac:dyDescent="0.35">
      <c r="A353" s="6" t="s">
        <v>526</v>
      </c>
      <c r="B353" s="48" t="s">
        <v>503</v>
      </c>
      <c r="H353" s="2"/>
      <c r="I353" s="4"/>
      <c r="J353" s="4"/>
      <c r="K353" s="4"/>
      <c r="L353" s="4"/>
      <c r="M353" s="4"/>
      <c r="N353" s="4"/>
    </row>
    <row r="354" spans="1:14" outlineLevel="1" x14ac:dyDescent="0.35">
      <c r="A354" s="6" t="s">
        <v>527</v>
      </c>
      <c r="B354" s="48" t="s">
        <v>503</v>
      </c>
      <c r="H354" s="2"/>
      <c r="I354" s="4"/>
      <c r="J354" s="4"/>
      <c r="K354" s="4"/>
      <c r="L354" s="4"/>
      <c r="M354" s="4"/>
      <c r="N354" s="4"/>
    </row>
    <row r="355" spans="1:14" outlineLevel="1" x14ac:dyDescent="0.35">
      <c r="A355" s="6" t="s">
        <v>528</v>
      </c>
      <c r="B355" s="48" t="s">
        <v>503</v>
      </c>
      <c r="H355" s="2"/>
      <c r="I355" s="4"/>
      <c r="J355" s="4"/>
      <c r="K355" s="4"/>
      <c r="L355" s="4"/>
      <c r="M355" s="4"/>
      <c r="N355" s="4"/>
    </row>
    <row r="356" spans="1:14" outlineLevel="1" x14ac:dyDescent="0.35">
      <c r="A356" s="6" t="s">
        <v>529</v>
      </c>
      <c r="B356" s="48" t="s">
        <v>503</v>
      </c>
      <c r="H356" s="2"/>
      <c r="I356" s="4"/>
      <c r="J356" s="4"/>
      <c r="K356" s="4"/>
      <c r="L356" s="4"/>
      <c r="M356" s="4"/>
      <c r="N356" s="4"/>
    </row>
    <row r="357" spans="1:14" outlineLevel="1" x14ac:dyDescent="0.35">
      <c r="A357" s="6" t="s">
        <v>530</v>
      </c>
      <c r="B357" s="48" t="s">
        <v>503</v>
      </c>
      <c r="H357" s="2"/>
      <c r="I357" s="4"/>
      <c r="J357" s="4"/>
      <c r="K357" s="4"/>
      <c r="L357" s="4"/>
      <c r="M357" s="4"/>
      <c r="N357" s="4"/>
    </row>
    <row r="358" spans="1:14" outlineLevel="1" x14ac:dyDescent="0.35">
      <c r="A358" s="6" t="s">
        <v>531</v>
      </c>
      <c r="B358" s="48" t="s">
        <v>503</v>
      </c>
      <c r="H358" s="2"/>
      <c r="I358" s="4"/>
      <c r="J358" s="4"/>
      <c r="K358" s="4"/>
      <c r="L358" s="4"/>
      <c r="M358" s="4"/>
      <c r="N358" s="4"/>
    </row>
    <row r="359" spans="1:14" outlineLevel="1" x14ac:dyDescent="0.35">
      <c r="A359" s="6" t="s">
        <v>532</v>
      </c>
      <c r="B359" s="48" t="s">
        <v>503</v>
      </c>
      <c r="H359" s="2"/>
      <c r="I359" s="4"/>
      <c r="J359" s="4"/>
      <c r="K359" s="4"/>
      <c r="L359" s="4"/>
      <c r="M359" s="4"/>
      <c r="N359" s="4"/>
    </row>
    <row r="360" spans="1:14" outlineLevel="1" x14ac:dyDescent="0.35">
      <c r="A360" s="6" t="s">
        <v>533</v>
      </c>
      <c r="B360" s="48" t="s">
        <v>503</v>
      </c>
      <c r="H360" s="2"/>
      <c r="I360" s="4"/>
      <c r="J360" s="4"/>
      <c r="K360" s="4"/>
      <c r="L360" s="4"/>
      <c r="M360" s="4"/>
      <c r="N360" s="4"/>
    </row>
    <row r="361" spans="1:14" outlineLevel="1" x14ac:dyDescent="0.35">
      <c r="A361" s="6" t="s">
        <v>534</v>
      </c>
      <c r="B361" s="48" t="s">
        <v>503</v>
      </c>
      <c r="H361" s="2"/>
      <c r="I361" s="4"/>
      <c r="J361" s="4"/>
      <c r="K361" s="4"/>
      <c r="L361" s="4"/>
      <c r="M361" s="4"/>
      <c r="N361" s="4"/>
    </row>
    <row r="362" spans="1:14" outlineLevel="1" x14ac:dyDescent="0.35">
      <c r="A362" s="6" t="s">
        <v>535</v>
      </c>
      <c r="B362" s="48" t="s">
        <v>503</v>
      </c>
      <c r="H362" s="2"/>
      <c r="I362" s="4"/>
      <c r="J362" s="4"/>
      <c r="K362" s="4"/>
      <c r="L362" s="4"/>
      <c r="M362" s="4"/>
      <c r="N362" s="4"/>
    </row>
    <row r="363" spans="1:14" outlineLevel="1" x14ac:dyDescent="0.35">
      <c r="A363" s="6" t="s">
        <v>536</v>
      </c>
      <c r="B363" s="48" t="s">
        <v>503</v>
      </c>
      <c r="H363" s="2"/>
      <c r="I363" s="4"/>
      <c r="J363" s="4"/>
      <c r="K363" s="4"/>
      <c r="L363" s="4"/>
      <c r="M363" s="4"/>
      <c r="N363" s="4"/>
    </row>
    <row r="364" spans="1:14" outlineLevel="1" x14ac:dyDescent="0.35">
      <c r="A364" s="6" t="s">
        <v>537</v>
      </c>
      <c r="B364" s="48" t="s">
        <v>503</v>
      </c>
      <c r="H364" s="2"/>
      <c r="I364" s="4"/>
      <c r="J364" s="4"/>
      <c r="K364" s="4"/>
      <c r="L364" s="4"/>
      <c r="M364" s="4"/>
      <c r="N364" s="4"/>
    </row>
    <row r="365" spans="1:14" outlineLevel="1" x14ac:dyDescent="0.35">
      <c r="A365" s="6" t="s">
        <v>538</v>
      </c>
      <c r="B365" s="48" t="s">
        <v>503</v>
      </c>
      <c r="H365" s="2"/>
      <c r="I365" s="4"/>
      <c r="J365" s="4"/>
      <c r="K365" s="4"/>
      <c r="L365" s="4"/>
      <c r="M365" s="4"/>
      <c r="N365" s="4"/>
    </row>
    <row r="366" spans="1:14" x14ac:dyDescent="0.35">
      <c r="H366" s="2"/>
      <c r="I366" s="4"/>
      <c r="J366" s="4"/>
      <c r="K366" s="4"/>
      <c r="L366" s="4"/>
      <c r="M366" s="4"/>
      <c r="N366" s="4"/>
    </row>
    <row r="367" spans="1:14" x14ac:dyDescent="0.35">
      <c r="H367" s="2"/>
      <c r="I367" s="4"/>
      <c r="J367" s="4"/>
      <c r="K367" s="4"/>
      <c r="L367" s="4"/>
      <c r="M367" s="4"/>
      <c r="N367" s="4"/>
    </row>
    <row r="368" spans="1:14" x14ac:dyDescent="0.35">
      <c r="H368" s="2"/>
      <c r="I368" s="4"/>
      <c r="J368" s="4"/>
      <c r="K368" s="4"/>
      <c r="L368" s="4"/>
      <c r="M368" s="4"/>
      <c r="N368" s="4"/>
    </row>
    <row r="369" spans="8:8" s="4" customFormat="1" x14ac:dyDescent="0.35">
      <c r="H369" s="2"/>
    </row>
    <row r="370" spans="8:8" s="4" customFormat="1" x14ac:dyDescent="0.35">
      <c r="H370" s="2"/>
    </row>
    <row r="371" spans="8:8" s="4" customFormat="1" x14ac:dyDescent="0.35">
      <c r="H371" s="2"/>
    </row>
    <row r="372" spans="8:8" s="4" customFormat="1" x14ac:dyDescent="0.35">
      <c r="H372" s="2"/>
    </row>
    <row r="373" spans="8:8" s="4" customFormat="1" x14ac:dyDescent="0.35">
      <c r="H373" s="2"/>
    </row>
    <row r="374" spans="8:8" s="4" customFormat="1" x14ac:dyDescent="0.35">
      <c r="H374" s="2"/>
    </row>
    <row r="375" spans="8:8" s="4" customFormat="1" x14ac:dyDescent="0.35">
      <c r="H375" s="2"/>
    </row>
    <row r="376" spans="8:8" s="4" customFormat="1" x14ac:dyDescent="0.35">
      <c r="H376" s="2"/>
    </row>
    <row r="377" spans="8:8" s="4" customFormat="1" x14ac:dyDescent="0.35">
      <c r="H377" s="2"/>
    </row>
    <row r="378" spans="8:8" s="4" customFormat="1" x14ac:dyDescent="0.35">
      <c r="H378" s="2"/>
    </row>
    <row r="379" spans="8:8" s="4" customFormat="1" x14ac:dyDescent="0.35">
      <c r="H379" s="2"/>
    </row>
    <row r="380" spans="8:8" s="4" customFormat="1" x14ac:dyDescent="0.35">
      <c r="H380" s="2"/>
    </row>
    <row r="381" spans="8:8" s="4" customFormat="1" x14ac:dyDescent="0.35">
      <c r="H381" s="2"/>
    </row>
    <row r="382" spans="8:8" s="4" customFormat="1" x14ac:dyDescent="0.35">
      <c r="H382" s="2"/>
    </row>
    <row r="383" spans="8:8" s="4" customFormat="1" x14ac:dyDescent="0.35">
      <c r="H383" s="2"/>
    </row>
    <row r="384" spans="8:8" s="4" customFormat="1" x14ac:dyDescent="0.35">
      <c r="H384" s="2"/>
    </row>
    <row r="385" spans="8:8" s="4" customFormat="1" x14ac:dyDescent="0.35">
      <c r="H385" s="2"/>
    </row>
    <row r="386" spans="8:8" s="4" customFormat="1" x14ac:dyDescent="0.35">
      <c r="H386" s="2"/>
    </row>
    <row r="387" spans="8:8" s="4" customFormat="1" x14ac:dyDescent="0.35">
      <c r="H387" s="2"/>
    </row>
    <row r="388" spans="8:8" s="4" customFormat="1" x14ac:dyDescent="0.35">
      <c r="H388" s="2"/>
    </row>
    <row r="389" spans="8:8" s="4" customFormat="1" x14ac:dyDescent="0.35">
      <c r="H389" s="2"/>
    </row>
    <row r="390" spans="8:8" s="4" customFormat="1" x14ac:dyDescent="0.35">
      <c r="H390" s="2"/>
    </row>
    <row r="391" spans="8:8" s="4" customFormat="1" x14ac:dyDescent="0.35">
      <c r="H391" s="2"/>
    </row>
    <row r="392" spans="8:8" s="4" customFormat="1" x14ac:dyDescent="0.35">
      <c r="H392" s="2"/>
    </row>
    <row r="393" spans="8:8" s="4" customFormat="1" x14ac:dyDescent="0.35">
      <c r="H393" s="2"/>
    </row>
    <row r="394" spans="8:8" s="4" customFormat="1" x14ac:dyDescent="0.35">
      <c r="H394" s="2"/>
    </row>
    <row r="395" spans="8:8" s="4" customFormat="1" x14ac:dyDescent="0.35">
      <c r="H395" s="2"/>
    </row>
    <row r="396" spans="8:8" s="4" customFormat="1" x14ac:dyDescent="0.35">
      <c r="H396" s="2"/>
    </row>
    <row r="397" spans="8:8" s="4" customFormat="1" x14ac:dyDescent="0.35">
      <c r="H397" s="2"/>
    </row>
    <row r="398" spans="8:8" s="4" customFormat="1" x14ac:dyDescent="0.35">
      <c r="H398" s="2"/>
    </row>
    <row r="399" spans="8:8" s="4" customFormat="1" x14ac:dyDescent="0.35">
      <c r="H399" s="2"/>
    </row>
    <row r="400" spans="8:8" s="4" customFormat="1" x14ac:dyDescent="0.35">
      <c r="H400" s="2"/>
    </row>
    <row r="401" spans="8:8" s="4" customFormat="1" x14ac:dyDescent="0.35">
      <c r="H401" s="2"/>
    </row>
    <row r="402" spans="8:8" s="4" customFormat="1" x14ac:dyDescent="0.35">
      <c r="H402" s="2"/>
    </row>
    <row r="403" spans="8:8" s="4" customFormat="1" x14ac:dyDescent="0.35">
      <c r="H403" s="2"/>
    </row>
    <row r="404" spans="8:8" s="4" customFormat="1" x14ac:dyDescent="0.35">
      <c r="H404" s="2"/>
    </row>
    <row r="405" spans="8:8" s="4" customFormat="1" x14ac:dyDescent="0.35">
      <c r="H405" s="2"/>
    </row>
    <row r="406" spans="8:8" s="4" customFormat="1" x14ac:dyDescent="0.35">
      <c r="H406" s="2"/>
    </row>
    <row r="407" spans="8:8" s="4" customFormat="1" x14ac:dyDescent="0.35">
      <c r="H407" s="2"/>
    </row>
    <row r="408" spans="8:8" s="4" customFormat="1" x14ac:dyDescent="0.35">
      <c r="H408" s="2"/>
    </row>
    <row r="409" spans="8:8" s="4" customFormat="1" x14ac:dyDescent="0.35">
      <c r="H409" s="2"/>
    </row>
    <row r="410" spans="8:8" s="4" customFormat="1" x14ac:dyDescent="0.35">
      <c r="H410" s="2"/>
    </row>
    <row r="411" spans="8:8" s="4" customFormat="1" x14ac:dyDescent="0.35">
      <c r="H411" s="2"/>
    </row>
    <row r="412" spans="8:8" s="4" customFormat="1" x14ac:dyDescent="0.35">
      <c r="H412" s="2"/>
    </row>
    <row r="413" spans="8:8" s="4" customFormat="1" x14ac:dyDescent="0.35">
      <c r="H413" s="2"/>
    </row>
  </sheetData>
  <protectedRanges>
    <protectedRange sqref="B313:D318 F313:G318" name="Range12_1"/>
    <protectedRange sqref="C193:C207 B209:C215 F209:G215 B221:C227 C229 C231:C238 B234:B238 C217:C219 B243:C284 C240:C241" name="Range10_1"/>
    <protectedRange sqref="B168:D172 F168:G172 D138 C164:D166" name="Range8_1"/>
    <protectedRange sqref="C89:D89 B101:D110 F101:G110 B130:D136 B156 F130:G136 F156:G162 C112:D128 C93:D93 D94:D99 C94:C100" name="Range6_1"/>
    <protectedRange sqref="B18:B25" name="Basic Facts 2_1"/>
    <protectedRange sqref="C14:C25" name="Basic facts_1"/>
    <protectedRange sqref="C28:C30 C39 B31:C35" name="Regulatory Sumary_1"/>
    <protectedRange sqref="C3 B18:B25 C14:C25 C28:C30 B46:B51 C45:C51 D46:D51 F45:G51 C53:D57 B59:D64 F59:G64 C66:D66 B78:D87 F66:G69 F83:G87 B40:B43 C39:C43 B31:C35 C70:D70 C93:D93 G70:G76 G78:G82 D71:D76 C71:C77 D94:D99 F53:G57 F58 C94:C100" name="HTT General_2"/>
    <protectedRange sqref="C156:D156 B157:D162 C138 C139:D154" name="Range7_1"/>
    <protectedRange sqref="C174:C178 B180:D191 F180:G191" name="Range9_1"/>
    <protectedRange sqref="C312 B321:G365" name="Range11_1"/>
    <protectedRange sqref="C45:C51 B46:B51 D46:G51 F45:G45" name="Range13_1"/>
    <protectedRange sqref="F70:F82" name="HTT General_1_1"/>
  </protectedRanges>
  <dataValidations count="1">
    <dataValidation type="list" allowBlank="1" showInputMessage="1" showErrorMessage="1" sqref="C299">
      <formula1>J299:J302</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9" r:id="rId1"/>
    <hyperlink ref="B30" r:id="rId2"/>
    <hyperlink ref="B10" location="'A. HTT General'!B311" display="5. References to Capital Requirements Regulation (CRR) 129(1)"/>
    <hyperlink ref="C16" r:id="rId3"/>
    <hyperlink ref="C30" r:id="rId4"/>
    <hyperlink ref="C229" r:id="rId5"/>
    <hyperlink ref="B27" r:id="rId6" display="Basel Compliance (Y/N)"/>
    <hyperlink ref="B28" r:id="rId7" display="CBD Compliance (Y/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9"/>
  <sheetViews>
    <sheetView tabSelected="1" topLeftCell="A121" workbookViewId="0">
      <selection activeCell="C168" sqref="C168"/>
    </sheetView>
  </sheetViews>
  <sheetFormatPr baseColWidth="10" defaultColWidth="8.7265625" defaultRowHeight="14.5" outlineLevelRow="1" x14ac:dyDescent="0.35"/>
  <cols>
    <col min="1" max="1" width="12.1796875" style="87" customWidth="1"/>
    <col min="2" max="2" width="60.7265625" style="87" customWidth="1"/>
    <col min="3" max="4" width="40.7265625" style="87" customWidth="1"/>
    <col min="5" max="5" width="7.26953125" style="87" customWidth="1"/>
    <col min="6" max="6" width="40.7265625" style="87" customWidth="1"/>
    <col min="7" max="7" width="40.7265625" style="83" customWidth="1"/>
    <col min="8" max="8" width="7.26953125" style="87" customWidth="1"/>
    <col min="9" max="9" width="71.7265625" style="87" customWidth="1"/>
    <col min="10" max="11" width="47.7265625" style="87" customWidth="1"/>
    <col min="12" max="12" width="7.26953125" style="87" customWidth="1"/>
    <col min="13" max="13" width="25.7265625" style="87" customWidth="1"/>
    <col min="14" max="14" width="25.7265625" style="83" customWidth="1"/>
    <col min="15" max="16384" width="8.7265625" style="86"/>
  </cols>
  <sheetData>
    <row r="1" spans="1:14" ht="31" x14ac:dyDescent="0.35">
      <c r="A1" s="82" t="s">
        <v>539</v>
      </c>
      <c r="B1" s="82"/>
      <c r="C1" s="83"/>
      <c r="D1" s="83"/>
      <c r="E1" s="83"/>
      <c r="F1" s="84" t="s">
        <v>1</v>
      </c>
      <c r="H1" s="83"/>
      <c r="I1" s="85"/>
      <c r="J1" s="83"/>
      <c r="K1" s="83"/>
      <c r="L1" s="83"/>
      <c r="M1" s="83"/>
    </row>
    <row r="2" spans="1:14" ht="15" thickBot="1" x14ac:dyDescent="0.4">
      <c r="A2" s="83"/>
      <c r="B2" s="83"/>
      <c r="C2" s="83"/>
      <c r="D2" s="83"/>
      <c r="E2" s="83"/>
      <c r="F2" s="83"/>
      <c r="H2"/>
      <c r="L2" s="83"/>
      <c r="M2" s="83"/>
    </row>
    <row r="3" spans="1:14" ht="19" thickBot="1" x14ac:dyDescent="0.4">
      <c r="A3" s="88"/>
      <c r="B3" s="89" t="s">
        <v>2</v>
      </c>
      <c r="C3" s="90" t="s">
        <v>540</v>
      </c>
      <c r="D3" s="88"/>
      <c r="E3" s="88"/>
      <c r="F3" s="88"/>
      <c r="G3" s="88"/>
      <c r="H3"/>
      <c r="L3" s="83"/>
      <c r="M3" s="83"/>
    </row>
    <row r="4" spans="1:14" ht="15" thickBot="1" x14ac:dyDescent="0.4">
      <c r="H4"/>
      <c r="L4" s="83"/>
      <c r="M4" s="83"/>
    </row>
    <row r="5" spans="1:14" ht="18.5" x14ac:dyDescent="0.35">
      <c r="B5" s="91" t="s">
        <v>541</v>
      </c>
      <c r="C5" s="92"/>
      <c r="E5" s="93"/>
      <c r="F5" s="93"/>
      <c r="H5"/>
      <c r="L5" s="83"/>
      <c r="M5" s="83"/>
    </row>
    <row r="6" spans="1:14" ht="15" thickBot="1" x14ac:dyDescent="0.4">
      <c r="B6" s="94"/>
      <c r="H6"/>
      <c r="L6" s="83"/>
      <c r="M6" s="83"/>
    </row>
    <row r="7" spans="1:14" s="96" customFormat="1" x14ac:dyDescent="0.35">
      <c r="A7" s="87"/>
      <c r="B7" s="95"/>
      <c r="C7" s="87"/>
      <c r="D7" s="87"/>
      <c r="E7" s="87"/>
      <c r="F7" s="87"/>
      <c r="G7" s="83"/>
      <c r="H7"/>
      <c r="I7" s="87"/>
      <c r="J7" s="87"/>
      <c r="K7" s="87"/>
      <c r="L7" s="83"/>
      <c r="M7" s="83"/>
      <c r="N7" s="83"/>
    </row>
    <row r="8" spans="1:14" ht="37" x14ac:dyDescent="0.35">
      <c r="A8" s="97" t="s">
        <v>12</v>
      </c>
      <c r="B8" s="97" t="s">
        <v>542</v>
      </c>
      <c r="C8" s="98"/>
      <c r="D8" s="98"/>
      <c r="E8" s="98"/>
      <c r="F8" s="98"/>
      <c r="G8" s="99"/>
      <c r="H8"/>
      <c r="I8" s="100"/>
      <c r="J8" s="93"/>
      <c r="K8" s="93"/>
      <c r="L8" s="93"/>
      <c r="M8" s="93"/>
    </row>
    <row r="9" spans="1:14" ht="15" customHeight="1" x14ac:dyDescent="0.35">
      <c r="A9" s="101"/>
      <c r="B9" s="102" t="s">
        <v>543</v>
      </c>
      <c r="C9" s="101"/>
      <c r="D9" s="101"/>
      <c r="E9" s="101"/>
      <c r="F9" s="103"/>
      <c r="G9" s="103"/>
      <c r="H9"/>
      <c r="I9" s="100"/>
      <c r="J9" s="104"/>
      <c r="K9" s="104"/>
      <c r="L9" s="104"/>
      <c r="M9" s="105"/>
      <c r="N9" s="105"/>
    </row>
    <row r="10" spans="1:14" x14ac:dyDescent="0.35">
      <c r="A10" s="87" t="s">
        <v>544</v>
      </c>
      <c r="B10" s="87" t="s">
        <v>545</v>
      </c>
      <c r="C10" s="106">
        <v>178</v>
      </c>
      <c r="E10" s="100"/>
      <c r="F10" s="100"/>
      <c r="H10"/>
      <c r="I10" s="100"/>
      <c r="L10" s="100"/>
      <c r="M10" s="100"/>
    </row>
    <row r="11" spans="1:14" outlineLevel="1" x14ac:dyDescent="0.35">
      <c r="A11" s="87" t="s">
        <v>546</v>
      </c>
      <c r="B11" s="107" t="s">
        <v>547</v>
      </c>
      <c r="C11" s="106"/>
      <c r="E11" s="100"/>
      <c r="F11" s="100"/>
      <c r="H11"/>
      <c r="I11" s="100"/>
      <c r="L11" s="100"/>
      <c r="M11" s="100"/>
    </row>
    <row r="12" spans="1:14" outlineLevel="1" x14ac:dyDescent="0.35">
      <c r="A12" s="87" t="s">
        <v>548</v>
      </c>
      <c r="B12" s="107" t="s">
        <v>549</v>
      </c>
      <c r="C12" s="106"/>
      <c r="E12" s="100"/>
      <c r="F12" s="100"/>
      <c r="H12"/>
      <c r="I12" s="100"/>
      <c r="L12" s="100"/>
      <c r="M12" s="100"/>
    </row>
    <row r="13" spans="1:14" outlineLevel="1" x14ac:dyDescent="0.35">
      <c r="A13" s="87" t="s">
        <v>550</v>
      </c>
      <c r="E13" s="100"/>
      <c r="F13" s="100"/>
      <c r="H13"/>
      <c r="I13" s="100"/>
      <c r="L13" s="100"/>
      <c r="M13" s="100"/>
    </row>
    <row r="14" spans="1:14" outlineLevel="1" x14ac:dyDescent="0.35">
      <c r="A14" s="87" t="s">
        <v>551</v>
      </c>
      <c r="E14" s="100"/>
      <c r="F14" s="100"/>
      <c r="H14"/>
      <c r="I14" s="100"/>
      <c r="L14" s="100"/>
      <c r="M14" s="100"/>
    </row>
    <row r="15" spans="1:14" outlineLevel="1" x14ac:dyDescent="0.35">
      <c r="A15" s="87" t="s">
        <v>552</v>
      </c>
      <c r="E15" s="100"/>
      <c r="F15" s="100"/>
      <c r="H15"/>
      <c r="I15" s="100"/>
      <c r="L15" s="100"/>
      <c r="M15" s="100"/>
    </row>
    <row r="16" spans="1:14" outlineLevel="1" x14ac:dyDescent="0.35">
      <c r="A16" s="87" t="s">
        <v>553</v>
      </c>
      <c r="E16" s="100"/>
      <c r="F16" s="100"/>
      <c r="H16"/>
      <c r="I16" s="100"/>
      <c r="L16" s="100"/>
      <c r="M16" s="100"/>
    </row>
    <row r="17" spans="1:14" outlineLevel="1" x14ac:dyDescent="0.35">
      <c r="A17" s="87" t="s">
        <v>554</v>
      </c>
      <c r="E17" s="100"/>
      <c r="F17" s="100"/>
      <c r="H17"/>
      <c r="I17" s="100"/>
      <c r="L17" s="100"/>
      <c r="M17" s="100"/>
    </row>
    <row r="18" spans="1:14" x14ac:dyDescent="0.35">
      <c r="A18" s="101"/>
      <c r="B18" s="101" t="s">
        <v>555</v>
      </c>
      <c r="C18" s="101" t="s">
        <v>556</v>
      </c>
      <c r="D18" s="101" t="s">
        <v>557</v>
      </c>
      <c r="E18" s="101"/>
      <c r="F18" s="101" t="s">
        <v>558</v>
      </c>
      <c r="G18" s="101" t="s">
        <v>559</v>
      </c>
      <c r="H18"/>
      <c r="I18" s="108"/>
      <c r="J18" s="104"/>
      <c r="K18" s="104"/>
      <c r="L18" s="93"/>
      <c r="M18" s="104"/>
      <c r="N18" s="104"/>
    </row>
    <row r="19" spans="1:14" x14ac:dyDescent="0.35">
      <c r="A19" s="87" t="s">
        <v>560</v>
      </c>
      <c r="B19" s="87" t="s">
        <v>561</v>
      </c>
      <c r="C19" s="109">
        <f>21718266.6</f>
        <v>21718266.600000001</v>
      </c>
      <c r="D19" s="104"/>
      <c r="E19" s="104"/>
      <c r="F19" s="105"/>
      <c r="G19" s="105"/>
      <c r="H19"/>
      <c r="I19" s="100"/>
      <c r="L19" s="104"/>
      <c r="M19" s="105"/>
      <c r="N19" s="105"/>
    </row>
    <row r="20" spans="1:14" x14ac:dyDescent="0.35">
      <c r="A20" s="104"/>
      <c r="B20" s="108"/>
      <c r="C20" s="104"/>
      <c r="D20" s="104"/>
      <c r="E20" s="104"/>
      <c r="F20" s="105"/>
      <c r="G20" s="105"/>
      <c r="H20"/>
      <c r="I20" s="108"/>
      <c r="J20" s="104"/>
      <c r="K20" s="104"/>
      <c r="L20" s="104"/>
      <c r="M20" s="105"/>
      <c r="N20" s="105"/>
    </row>
    <row r="21" spans="1:14" x14ac:dyDescent="0.35">
      <c r="B21" s="87" t="s">
        <v>562</v>
      </c>
      <c r="C21" s="104"/>
      <c r="D21" s="104"/>
      <c r="E21" s="104"/>
      <c r="F21" s="105"/>
      <c r="G21" s="105"/>
      <c r="H21"/>
      <c r="I21" s="100"/>
      <c r="J21" s="104"/>
      <c r="K21" s="104"/>
      <c r="L21" s="104"/>
      <c r="M21" s="105"/>
      <c r="N21" s="105"/>
    </row>
    <row r="22" spans="1:14" x14ac:dyDescent="0.35">
      <c r="A22" s="87" t="s">
        <v>563</v>
      </c>
      <c r="B22" s="110" t="s">
        <v>564</v>
      </c>
      <c r="C22" s="109">
        <f>'[1]HTT size information'!E13</f>
        <v>18628582.060000002</v>
      </c>
      <c r="D22" s="106" t="s">
        <v>359</v>
      </c>
      <c r="E22" s="100"/>
      <c r="F22" s="111">
        <f>C22/$C$37</f>
        <v>4.8187526744068827E-3</v>
      </c>
      <c r="G22" s="111" t="str">
        <f>IF($D$37=0,"",IF(D22="[for completion]","",D22/$D$37))</f>
        <v/>
      </c>
      <c r="H22"/>
      <c r="I22" s="100"/>
      <c r="L22" s="100"/>
      <c r="M22" s="112"/>
      <c r="N22" s="112"/>
    </row>
    <row r="23" spans="1:14" x14ac:dyDescent="0.35">
      <c r="A23" s="87" t="s">
        <v>565</v>
      </c>
      <c r="B23" s="110" t="s">
        <v>566</v>
      </c>
      <c r="C23" s="109">
        <f>'[1]HTT size information'!E14</f>
        <v>238388859.48000005</v>
      </c>
      <c r="D23" s="106" t="s">
        <v>359</v>
      </c>
      <c r="E23" s="100"/>
      <c r="F23" s="111">
        <f t="shared" ref="F23:F26" si="0">C23/$C$37</f>
        <v>6.1665292101574835E-2</v>
      </c>
      <c r="G23" s="111" t="str">
        <f t="shared" ref="G23:G36" si="1">IF($D$37=0,"",IF(D23="[for completion]","",D23/$D$37))</f>
        <v/>
      </c>
      <c r="H23"/>
      <c r="I23" s="100"/>
      <c r="L23" s="100"/>
      <c r="M23" s="112"/>
      <c r="N23" s="112"/>
    </row>
    <row r="24" spans="1:14" x14ac:dyDescent="0.35">
      <c r="A24" s="87" t="s">
        <v>567</v>
      </c>
      <c r="B24" s="110" t="s">
        <v>568</v>
      </c>
      <c r="C24" s="109">
        <f>'[1]HTT size information'!E15</f>
        <v>445434306.70999998</v>
      </c>
      <c r="D24" s="106" t="s">
        <v>359</v>
      </c>
      <c r="F24" s="111">
        <f t="shared" si="0"/>
        <v>0.11522281995580869</v>
      </c>
      <c r="G24" s="111" t="str">
        <f t="shared" si="1"/>
        <v/>
      </c>
      <c r="H24"/>
      <c r="I24" s="100"/>
      <c r="M24" s="112"/>
      <c r="N24" s="112"/>
    </row>
    <row r="25" spans="1:14" x14ac:dyDescent="0.35">
      <c r="A25" s="87" t="s">
        <v>569</v>
      </c>
      <c r="B25" s="110" t="s">
        <v>570</v>
      </c>
      <c r="C25" s="109">
        <f>'[1]HTT size information'!E16</f>
        <v>681749589.22000003</v>
      </c>
      <c r="D25" s="106" t="s">
        <v>359</v>
      </c>
      <c r="E25" s="113"/>
      <c r="F25" s="111">
        <f t="shared" si="0"/>
        <v>0.17635172906604296</v>
      </c>
      <c r="G25" s="111" t="str">
        <f t="shared" si="1"/>
        <v/>
      </c>
      <c r="H25"/>
      <c r="I25" s="100"/>
      <c r="L25" s="113"/>
      <c r="M25" s="112"/>
      <c r="N25" s="112"/>
    </row>
    <row r="26" spans="1:14" x14ac:dyDescent="0.35">
      <c r="A26" s="87" t="s">
        <v>571</v>
      </c>
      <c r="B26" s="110" t="s">
        <v>572</v>
      </c>
      <c r="C26" s="109">
        <f>'[1]HTT size information'!E17</f>
        <v>2481650122.1700001</v>
      </c>
      <c r="D26" s="106" t="s">
        <v>359</v>
      </c>
      <c r="E26" s="113"/>
      <c r="F26" s="111">
        <f t="shared" si="0"/>
        <v>0.64194140620216655</v>
      </c>
      <c r="G26" s="111" t="str">
        <f t="shared" si="1"/>
        <v/>
      </c>
      <c r="H26"/>
      <c r="I26" s="100"/>
      <c r="L26" s="113"/>
      <c r="M26" s="112"/>
      <c r="N26" s="112"/>
    </row>
    <row r="27" spans="1:14" x14ac:dyDescent="0.35">
      <c r="B27" s="100"/>
      <c r="C27" s="109"/>
      <c r="D27" s="106"/>
      <c r="E27" s="113"/>
      <c r="F27" s="111">
        <f t="shared" ref="F27:F36" si="2">IF($C$37=0,"",IF(C27="[for completion]","",C27/$C$37))</f>
        <v>0</v>
      </c>
      <c r="G27" s="111" t="str">
        <f t="shared" si="1"/>
        <v/>
      </c>
      <c r="H27"/>
      <c r="I27" s="100"/>
      <c r="L27" s="113"/>
      <c r="M27" s="112"/>
      <c r="N27" s="112"/>
    </row>
    <row r="28" spans="1:14" x14ac:dyDescent="0.35">
      <c r="B28" s="100"/>
      <c r="C28" s="109"/>
      <c r="D28" s="106"/>
      <c r="E28" s="113"/>
      <c r="F28" s="111">
        <f t="shared" si="2"/>
        <v>0</v>
      </c>
      <c r="G28" s="111" t="str">
        <f t="shared" si="1"/>
        <v/>
      </c>
      <c r="H28"/>
      <c r="I28" s="100"/>
      <c r="L28" s="113"/>
      <c r="M28" s="112"/>
      <c r="N28" s="112"/>
    </row>
    <row r="29" spans="1:14" x14ac:dyDescent="0.35">
      <c r="B29" s="100"/>
      <c r="C29" s="109"/>
      <c r="D29" s="106"/>
      <c r="E29" s="113"/>
      <c r="F29" s="111">
        <f t="shared" si="2"/>
        <v>0</v>
      </c>
      <c r="G29" s="111" t="str">
        <f t="shared" si="1"/>
        <v/>
      </c>
      <c r="H29"/>
      <c r="I29" s="100"/>
      <c r="L29" s="113"/>
      <c r="M29" s="112"/>
      <c r="N29" s="112"/>
    </row>
    <row r="30" spans="1:14" x14ac:dyDescent="0.35">
      <c r="B30" s="100"/>
      <c r="C30" s="109"/>
      <c r="D30" s="106"/>
      <c r="E30" s="113"/>
      <c r="F30" s="111">
        <f t="shared" si="2"/>
        <v>0</v>
      </c>
      <c r="G30" s="111" t="str">
        <f t="shared" si="1"/>
        <v/>
      </c>
      <c r="H30"/>
      <c r="I30" s="100"/>
      <c r="L30" s="113"/>
      <c r="M30" s="112"/>
      <c r="N30" s="112"/>
    </row>
    <row r="31" spans="1:14" x14ac:dyDescent="0.35">
      <c r="B31" s="100"/>
      <c r="C31" s="109"/>
      <c r="D31" s="106"/>
      <c r="E31" s="113"/>
      <c r="F31" s="111">
        <f t="shared" si="2"/>
        <v>0</v>
      </c>
      <c r="G31" s="111" t="str">
        <f t="shared" si="1"/>
        <v/>
      </c>
      <c r="H31"/>
      <c r="I31" s="100"/>
      <c r="L31" s="113"/>
      <c r="M31" s="112"/>
      <c r="N31" s="112"/>
    </row>
    <row r="32" spans="1:14" x14ac:dyDescent="0.35">
      <c r="B32" s="100"/>
      <c r="C32" s="109"/>
      <c r="D32" s="106"/>
      <c r="E32" s="113"/>
      <c r="F32" s="111">
        <f t="shared" si="2"/>
        <v>0</v>
      </c>
      <c r="G32" s="111" t="str">
        <f t="shared" si="1"/>
        <v/>
      </c>
      <c r="H32"/>
      <c r="I32" s="100"/>
      <c r="L32" s="113"/>
      <c r="M32" s="112"/>
      <c r="N32" s="112"/>
    </row>
    <row r="33" spans="1:14" x14ac:dyDescent="0.35">
      <c r="B33" s="100"/>
      <c r="C33" s="109"/>
      <c r="D33" s="106"/>
      <c r="E33" s="113"/>
      <c r="F33" s="111">
        <f t="shared" si="2"/>
        <v>0</v>
      </c>
      <c r="G33" s="111" t="str">
        <f t="shared" si="1"/>
        <v/>
      </c>
      <c r="H33"/>
      <c r="I33" s="100"/>
      <c r="L33" s="113"/>
      <c r="M33" s="112"/>
      <c r="N33" s="112"/>
    </row>
    <row r="34" spans="1:14" x14ac:dyDescent="0.35">
      <c r="B34" s="100"/>
      <c r="C34" s="109"/>
      <c r="D34" s="106"/>
      <c r="E34" s="113"/>
      <c r="F34" s="111">
        <f t="shared" si="2"/>
        <v>0</v>
      </c>
      <c r="G34" s="111" t="str">
        <f t="shared" si="1"/>
        <v/>
      </c>
      <c r="H34"/>
      <c r="I34" s="100"/>
      <c r="L34" s="113"/>
      <c r="M34" s="112"/>
      <c r="N34" s="112"/>
    </row>
    <row r="35" spans="1:14" x14ac:dyDescent="0.35">
      <c r="B35" s="100"/>
      <c r="C35" s="109"/>
      <c r="D35" s="106"/>
      <c r="E35" s="113"/>
      <c r="F35" s="111">
        <f t="shared" si="2"/>
        <v>0</v>
      </c>
      <c r="G35" s="111" t="str">
        <f t="shared" si="1"/>
        <v/>
      </c>
      <c r="H35"/>
      <c r="I35" s="100"/>
      <c r="L35" s="113"/>
      <c r="M35" s="112"/>
      <c r="N35" s="112"/>
    </row>
    <row r="36" spans="1:14" x14ac:dyDescent="0.35">
      <c r="B36" s="100"/>
      <c r="C36" s="109"/>
      <c r="D36" s="106"/>
      <c r="E36" s="113"/>
      <c r="F36" s="111">
        <f t="shared" si="2"/>
        <v>0</v>
      </c>
      <c r="G36" s="111" t="str">
        <f t="shared" si="1"/>
        <v/>
      </c>
      <c r="H36"/>
      <c r="I36" s="100"/>
      <c r="L36" s="113"/>
      <c r="M36" s="112"/>
      <c r="N36" s="112"/>
    </row>
    <row r="37" spans="1:14" x14ac:dyDescent="0.35">
      <c r="A37" s="87" t="s">
        <v>573</v>
      </c>
      <c r="B37" s="114" t="s">
        <v>92</v>
      </c>
      <c r="C37" s="115">
        <f>SUM(C22:C36)</f>
        <v>3865851459.6400003</v>
      </c>
      <c r="D37" s="116">
        <f>SUM(D22:D36)</f>
        <v>0</v>
      </c>
      <c r="E37" s="113"/>
      <c r="F37" s="117">
        <f>SUM(F22:F36)</f>
        <v>0.99999999999999989</v>
      </c>
      <c r="G37" s="117">
        <f>SUM(G22:G36)</f>
        <v>0</v>
      </c>
      <c r="H37"/>
      <c r="I37" s="114"/>
      <c r="J37" s="100"/>
      <c r="K37" s="100"/>
      <c r="L37" s="113"/>
      <c r="M37" s="118"/>
      <c r="N37" s="118"/>
    </row>
    <row r="38" spans="1:14" x14ac:dyDescent="0.35">
      <c r="A38" s="101"/>
      <c r="B38" s="102" t="s">
        <v>574</v>
      </c>
      <c r="C38" s="101" t="s">
        <v>50</v>
      </c>
      <c r="D38" s="101"/>
      <c r="E38" s="119"/>
      <c r="F38" s="101" t="s">
        <v>558</v>
      </c>
      <c r="G38" s="101"/>
      <c r="H38"/>
      <c r="I38" s="108"/>
      <c r="J38" s="104"/>
      <c r="K38" s="104"/>
      <c r="L38" s="93"/>
      <c r="M38" s="104"/>
      <c r="N38" s="104"/>
    </row>
    <row r="39" spans="1:14" x14ac:dyDescent="0.35">
      <c r="A39" s="87" t="s">
        <v>575</v>
      </c>
      <c r="B39" s="100" t="s">
        <v>576</v>
      </c>
      <c r="C39" s="120">
        <f>'[1]ECB Moodys Surveillance'!C13</f>
        <v>3865851459.6400003</v>
      </c>
      <c r="E39" s="121"/>
      <c r="F39" s="111">
        <f>IF($C$42=0,"",IF(C39="[for completion]","",C39/$C$42))</f>
        <v>1</v>
      </c>
      <c r="G39" s="116"/>
      <c r="H39"/>
      <c r="I39" s="100"/>
      <c r="L39" s="121"/>
      <c r="M39" s="112"/>
      <c r="N39" s="116"/>
    </row>
    <row r="40" spans="1:14" x14ac:dyDescent="0.35">
      <c r="A40" s="87" t="s">
        <v>577</v>
      </c>
      <c r="B40" s="100" t="s">
        <v>578</v>
      </c>
      <c r="C40" s="120">
        <v>0</v>
      </c>
      <c r="E40" s="121"/>
      <c r="F40" s="111">
        <f>IF($C$42=0,"",IF(C40="[for completion]","",C40/$C$42))</f>
        <v>0</v>
      </c>
      <c r="G40" s="116"/>
      <c r="H40"/>
      <c r="I40" s="100"/>
      <c r="L40" s="121"/>
      <c r="M40" s="112"/>
      <c r="N40" s="116"/>
    </row>
    <row r="41" spans="1:14" x14ac:dyDescent="0.35">
      <c r="A41" s="87" t="s">
        <v>579</v>
      </c>
      <c r="B41" s="100" t="s">
        <v>90</v>
      </c>
      <c r="C41" s="120">
        <v>0</v>
      </c>
      <c r="E41" s="113"/>
      <c r="F41" s="111">
        <f>IF($C$42=0,"",IF(C41="[for completion]","",C41/$C$42))</f>
        <v>0</v>
      </c>
      <c r="G41" s="116"/>
      <c r="H41"/>
      <c r="I41" s="100"/>
      <c r="L41" s="113"/>
      <c r="M41" s="112"/>
      <c r="N41" s="116"/>
    </row>
    <row r="42" spans="1:14" x14ac:dyDescent="0.35">
      <c r="A42" s="87" t="s">
        <v>580</v>
      </c>
      <c r="B42" s="114" t="s">
        <v>92</v>
      </c>
      <c r="C42" s="115">
        <f>SUM(C39:C41)</f>
        <v>3865851459.6400003</v>
      </c>
      <c r="D42" s="100"/>
      <c r="E42" s="113"/>
      <c r="F42" s="117">
        <f>SUM(F39:F41)</f>
        <v>1</v>
      </c>
      <c r="G42" s="116"/>
      <c r="H42"/>
      <c r="I42" s="100"/>
      <c r="L42" s="113"/>
      <c r="M42" s="112"/>
      <c r="N42" s="116"/>
    </row>
    <row r="43" spans="1:14" outlineLevel="1" x14ac:dyDescent="0.35">
      <c r="A43" s="87" t="s">
        <v>581</v>
      </c>
      <c r="B43" s="114"/>
      <c r="C43" s="100"/>
      <c r="D43" s="100"/>
      <c r="E43" s="113"/>
      <c r="F43" s="118"/>
      <c r="G43" s="116"/>
      <c r="H43"/>
      <c r="I43" s="100"/>
      <c r="L43" s="113"/>
      <c r="M43" s="112"/>
      <c r="N43" s="116"/>
    </row>
    <row r="44" spans="1:14" outlineLevel="1" x14ac:dyDescent="0.35">
      <c r="A44" s="87" t="s">
        <v>582</v>
      </c>
      <c r="B44" s="114"/>
      <c r="C44" s="100"/>
      <c r="D44" s="100"/>
      <c r="E44" s="113"/>
      <c r="F44" s="118"/>
      <c r="G44" s="116"/>
      <c r="H44"/>
      <c r="I44" s="100"/>
      <c r="L44" s="113"/>
      <c r="M44" s="112"/>
      <c r="N44" s="116"/>
    </row>
    <row r="45" spans="1:14" outlineLevel="1" x14ac:dyDescent="0.35">
      <c r="A45" s="87" t="s">
        <v>583</v>
      </c>
      <c r="B45" s="100"/>
      <c r="E45" s="113"/>
      <c r="F45" s="112"/>
      <c r="G45" s="116"/>
      <c r="H45"/>
      <c r="I45" s="100"/>
      <c r="L45" s="113"/>
      <c r="M45" s="112"/>
      <c r="N45" s="116"/>
    </row>
    <row r="46" spans="1:14" outlineLevel="1" x14ac:dyDescent="0.35">
      <c r="A46" s="87" t="s">
        <v>584</v>
      </c>
      <c r="B46" s="100"/>
      <c r="E46" s="113"/>
      <c r="F46" s="112"/>
      <c r="G46" s="116"/>
      <c r="H46"/>
      <c r="I46" s="100"/>
      <c r="L46" s="113"/>
      <c r="M46" s="112"/>
      <c r="N46" s="116"/>
    </row>
    <row r="47" spans="1:14" outlineLevel="1" x14ac:dyDescent="0.35">
      <c r="A47" s="87" t="s">
        <v>585</v>
      </c>
      <c r="B47" s="100"/>
      <c r="E47" s="113"/>
      <c r="F47" s="112"/>
      <c r="G47" s="116"/>
      <c r="H47"/>
      <c r="I47" s="100"/>
      <c r="L47" s="113"/>
      <c r="M47" s="112"/>
      <c r="N47" s="116"/>
    </row>
    <row r="48" spans="1:14" ht="15" customHeight="1" x14ac:dyDescent="0.35">
      <c r="A48" s="101"/>
      <c r="B48" s="102" t="s">
        <v>586</v>
      </c>
      <c r="C48" s="101" t="s">
        <v>558</v>
      </c>
      <c r="D48" s="101"/>
      <c r="E48" s="119"/>
      <c r="F48" s="103"/>
      <c r="G48" s="103"/>
      <c r="H48"/>
      <c r="I48" s="108"/>
      <c r="J48" s="104"/>
      <c r="K48" s="104"/>
      <c r="L48" s="93"/>
      <c r="M48" s="105"/>
      <c r="N48" s="105"/>
    </row>
    <row r="49" spans="1:14" x14ac:dyDescent="0.35">
      <c r="A49" s="87" t="s">
        <v>587</v>
      </c>
      <c r="B49" s="122" t="s">
        <v>588</v>
      </c>
      <c r="C49" s="123">
        <f>SUM(C50:C76)</f>
        <v>0.33547929816495659</v>
      </c>
      <c r="G49" s="87"/>
      <c r="H49"/>
      <c r="I49" s="93"/>
      <c r="N49" s="87"/>
    </row>
    <row r="50" spans="1:14" x14ac:dyDescent="0.35">
      <c r="A50" s="87" t="s">
        <v>589</v>
      </c>
      <c r="B50" s="87" t="s">
        <v>590</v>
      </c>
      <c r="C50" s="123">
        <v>0</v>
      </c>
      <c r="G50" s="87"/>
      <c r="H50"/>
      <c r="N50" s="87"/>
    </row>
    <row r="51" spans="1:14" x14ac:dyDescent="0.35">
      <c r="A51" s="87" t="s">
        <v>591</v>
      </c>
      <c r="B51" s="87" t="s">
        <v>592</v>
      </c>
      <c r="C51" s="123">
        <v>0</v>
      </c>
      <c r="G51" s="87"/>
      <c r="H51"/>
      <c r="N51" s="87"/>
    </row>
    <row r="52" spans="1:14" x14ac:dyDescent="0.35">
      <c r="A52" s="87" t="s">
        <v>593</v>
      </c>
      <c r="B52" s="87" t="s">
        <v>594</v>
      </c>
      <c r="C52" s="123">
        <v>0</v>
      </c>
      <c r="G52" s="87"/>
      <c r="H52"/>
      <c r="N52" s="87"/>
    </row>
    <row r="53" spans="1:14" x14ac:dyDescent="0.35">
      <c r="A53" s="87" t="s">
        <v>595</v>
      </c>
      <c r="B53" s="87" t="s">
        <v>596</v>
      </c>
      <c r="C53" s="123">
        <v>0</v>
      </c>
      <c r="G53" s="87"/>
      <c r="H53"/>
      <c r="N53" s="87"/>
    </row>
    <row r="54" spans="1:14" x14ac:dyDescent="0.35">
      <c r="A54" s="87" t="s">
        <v>597</v>
      </c>
      <c r="B54" s="87" t="s">
        <v>598</v>
      </c>
      <c r="C54" s="123">
        <v>0</v>
      </c>
      <c r="G54" s="87"/>
      <c r="H54"/>
      <c r="N54" s="87"/>
    </row>
    <row r="55" spans="1:14" x14ac:dyDescent="0.35">
      <c r="A55" s="87" t="s">
        <v>599</v>
      </c>
      <c r="B55" s="87" t="s">
        <v>600</v>
      </c>
      <c r="C55" s="123">
        <v>0</v>
      </c>
      <c r="G55" s="87"/>
      <c r="H55"/>
      <c r="N55" s="87"/>
    </row>
    <row r="56" spans="1:14" x14ac:dyDescent="0.35">
      <c r="A56" s="87" t="s">
        <v>601</v>
      </c>
      <c r="B56" s="87" t="s">
        <v>602</v>
      </c>
      <c r="C56" s="123">
        <v>0</v>
      </c>
      <c r="G56" s="87"/>
      <c r="H56"/>
      <c r="N56" s="87"/>
    </row>
    <row r="57" spans="1:14" x14ac:dyDescent="0.35">
      <c r="A57" s="87" t="s">
        <v>603</v>
      </c>
      <c r="B57" s="87" t="s">
        <v>604</v>
      </c>
      <c r="C57" s="123">
        <v>0</v>
      </c>
      <c r="G57" s="87"/>
      <c r="H57"/>
      <c r="N57" s="87"/>
    </row>
    <row r="58" spans="1:14" x14ac:dyDescent="0.35">
      <c r="A58" s="87" t="s">
        <v>605</v>
      </c>
      <c r="B58" s="87" t="s">
        <v>606</v>
      </c>
      <c r="C58" s="123">
        <v>0</v>
      </c>
      <c r="G58" s="87"/>
      <c r="H58"/>
      <c r="N58" s="87"/>
    </row>
    <row r="59" spans="1:14" x14ac:dyDescent="0.35">
      <c r="A59" s="87" t="s">
        <v>607</v>
      </c>
      <c r="B59" s="87" t="s">
        <v>608</v>
      </c>
      <c r="C59" s="123">
        <v>0</v>
      </c>
      <c r="G59" s="87"/>
      <c r="H59"/>
      <c r="N59" s="87"/>
    </row>
    <row r="60" spans="1:14" x14ac:dyDescent="0.35">
      <c r="A60" s="87" t="s">
        <v>609</v>
      </c>
      <c r="B60" s="87" t="s">
        <v>610</v>
      </c>
      <c r="C60" s="123">
        <v>0</v>
      </c>
      <c r="G60" s="87"/>
      <c r="H60"/>
      <c r="N60" s="87"/>
    </row>
    <row r="61" spans="1:14" x14ac:dyDescent="0.35">
      <c r="A61" s="87" t="s">
        <v>611</v>
      </c>
      <c r="B61" s="87" t="s">
        <v>612</v>
      </c>
      <c r="C61" s="123">
        <v>0</v>
      </c>
      <c r="G61" s="87"/>
      <c r="H61"/>
      <c r="N61" s="87"/>
    </row>
    <row r="62" spans="1:14" x14ac:dyDescent="0.35">
      <c r="A62" s="87" t="s">
        <v>613</v>
      </c>
      <c r="B62" s="87" t="s">
        <v>614</v>
      </c>
      <c r="C62" s="123">
        <v>0</v>
      </c>
      <c r="G62" s="87"/>
      <c r="H62"/>
      <c r="N62" s="87"/>
    </row>
    <row r="63" spans="1:14" x14ac:dyDescent="0.35">
      <c r="A63" s="87" t="s">
        <v>615</v>
      </c>
      <c r="B63" s="87" t="s">
        <v>616</v>
      </c>
      <c r="C63" s="123">
        <v>0</v>
      </c>
      <c r="G63" s="87"/>
      <c r="H63"/>
      <c r="N63" s="87"/>
    </row>
    <row r="64" spans="1:14" x14ac:dyDescent="0.35">
      <c r="A64" s="87" t="s">
        <v>617</v>
      </c>
      <c r="B64" s="87" t="s">
        <v>618</v>
      </c>
      <c r="C64" s="123">
        <v>0</v>
      </c>
      <c r="G64" s="87"/>
      <c r="H64"/>
      <c r="N64" s="87"/>
    </row>
    <row r="65" spans="1:14" x14ac:dyDescent="0.35">
      <c r="A65" s="87" t="s">
        <v>619</v>
      </c>
      <c r="B65" s="87" t="s">
        <v>620</v>
      </c>
      <c r="C65" s="123">
        <f>'[1]Country exposure'!J7</f>
        <v>0.21032451489372972</v>
      </c>
      <c r="G65" s="87"/>
      <c r="H65"/>
      <c r="N65" s="87"/>
    </row>
    <row r="66" spans="1:14" x14ac:dyDescent="0.35">
      <c r="A66" s="87" t="s">
        <v>621</v>
      </c>
      <c r="B66" s="87" t="s">
        <v>622</v>
      </c>
      <c r="C66" s="123">
        <v>0</v>
      </c>
      <c r="G66" s="87"/>
      <c r="H66"/>
      <c r="N66" s="87"/>
    </row>
    <row r="67" spans="1:14" x14ac:dyDescent="0.35">
      <c r="A67" s="87" t="s">
        <v>623</v>
      </c>
      <c r="B67" s="87" t="s">
        <v>624</v>
      </c>
      <c r="C67" s="123">
        <v>0</v>
      </c>
      <c r="G67" s="87"/>
      <c r="H67"/>
      <c r="N67" s="87"/>
    </row>
    <row r="68" spans="1:14" x14ac:dyDescent="0.35">
      <c r="A68" s="87" t="s">
        <v>625</v>
      </c>
      <c r="B68" s="87" t="s">
        <v>626</v>
      </c>
      <c r="C68" s="123">
        <v>0</v>
      </c>
      <c r="G68" s="87"/>
      <c r="H68"/>
      <c r="N68" s="87"/>
    </row>
    <row r="69" spans="1:14" x14ac:dyDescent="0.35">
      <c r="A69" s="87" t="s">
        <v>627</v>
      </c>
      <c r="B69" s="87" t="s">
        <v>628</v>
      </c>
      <c r="C69" s="123">
        <v>0</v>
      </c>
      <c r="G69" s="87"/>
      <c r="H69"/>
      <c r="N69" s="87"/>
    </row>
    <row r="70" spans="1:14" x14ac:dyDescent="0.35">
      <c r="A70" s="87" t="s">
        <v>629</v>
      </c>
      <c r="B70" s="87" t="s">
        <v>630</v>
      </c>
      <c r="C70" s="123">
        <v>0</v>
      </c>
      <c r="G70" s="87"/>
      <c r="H70"/>
      <c r="N70" s="87"/>
    </row>
    <row r="71" spans="1:14" x14ac:dyDescent="0.35">
      <c r="A71" s="87" t="s">
        <v>631</v>
      </c>
      <c r="B71" s="87" t="s">
        <v>632</v>
      </c>
      <c r="C71" s="123">
        <v>0</v>
      </c>
      <c r="G71" s="87"/>
      <c r="H71"/>
      <c r="N71" s="87"/>
    </row>
    <row r="72" spans="1:14" x14ac:dyDescent="0.35">
      <c r="A72" s="87" t="s">
        <v>633</v>
      </c>
      <c r="B72" s="87" t="s">
        <v>634</v>
      </c>
      <c r="C72" s="123">
        <v>0</v>
      </c>
      <c r="G72" s="87"/>
      <c r="H72"/>
      <c r="N72" s="87"/>
    </row>
    <row r="73" spans="1:14" x14ac:dyDescent="0.35">
      <c r="A73" s="87" t="s">
        <v>635</v>
      </c>
      <c r="B73" s="87" t="s">
        <v>636</v>
      </c>
      <c r="C73" s="123">
        <v>0</v>
      </c>
      <c r="G73" s="87"/>
      <c r="H73"/>
      <c r="N73" s="87"/>
    </row>
    <row r="74" spans="1:14" x14ac:dyDescent="0.35">
      <c r="A74" s="87" t="s">
        <v>637</v>
      </c>
      <c r="B74" s="87" t="s">
        <v>638</v>
      </c>
      <c r="C74" s="123">
        <v>0</v>
      </c>
      <c r="G74" s="87"/>
      <c r="H74"/>
      <c r="N74" s="87"/>
    </row>
    <row r="75" spans="1:14" x14ac:dyDescent="0.35">
      <c r="A75" s="87" t="s">
        <v>639</v>
      </c>
      <c r="B75" s="87" t="s">
        <v>15</v>
      </c>
      <c r="C75" s="123">
        <f>'[1]Country exposure'!J6</f>
        <v>0.12515478327122684</v>
      </c>
      <c r="G75" s="87"/>
      <c r="H75"/>
      <c r="N75" s="87"/>
    </row>
    <row r="76" spans="1:14" x14ac:dyDescent="0.35">
      <c r="A76" s="87" t="s">
        <v>640</v>
      </c>
      <c r="B76" s="87" t="s">
        <v>641</v>
      </c>
      <c r="C76" s="123">
        <v>0</v>
      </c>
      <c r="G76" s="87"/>
      <c r="H76"/>
      <c r="N76" s="87"/>
    </row>
    <row r="77" spans="1:14" x14ac:dyDescent="0.35">
      <c r="A77" s="87" t="s">
        <v>642</v>
      </c>
      <c r="B77" s="122" t="s">
        <v>292</v>
      </c>
      <c r="C77" s="123">
        <f>SUM(C78:C80)</f>
        <v>0</v>
      </c>
      <c r="G77" s="87"/>
      <c r="H77"/>
      <c r="I77" s="93"/>
      <c r="N77" s="87"/>
    </row>
    <row r="78" spans="1:14" x14ac:dyDescent="0.35">
      <c r="A78" s="87" t="s">
        <v>643</v>
      </c>
      <c r="B78" s="87" t="s">
        <v>644</v>
      </c>
      <c r="C78" s="123">
        <v>0</v>
      </c>
      <c r="G78" s="87"/>
      <c r="H78"/>
      <c r="N78" s="87"/>
    </row>
    <row r="79" spans="1:14" x14ac:dyDescent="0.35">
      <c r="A79" s="87" t="s">
        <v>645</v>
      </c>
      <c r="B79" s="87" t="s">
        <v>646</v>
      </c>
      <c r="C79" s="123">
        <v>0</v>
      </c>
      <c r="G79" s="87"/>
      <c r="H79"/>
      <c r="N79" s="87"/>
    </row>
    <row r="80" spans="1:14" x14ac:dyDescent="0.35">
      <c r="A80" s="87" t="s">
        <v>647</v>
      </c>
      <c r="B80" s="87" t="s">
        <v>648</v>
      </c>
      <c r="C80" s="123">
        <v>0</v>
      </c>
      <c r="G80" s="87"/>
      <c r="H80"/>
      <c r="N80" s="87"/>
    </row>
    <row r="81" spans="1:14" x14ac:dyDescent="0.35">
      <c r="A81" s="87" t="s">
        <v>649</v>
      </c>
      <c r="B81" s="122" t="s">
        <v>90</v>
      </c>
      <c r="C81" s="123">
        <v>0</v>
      </c>
      <c r="G81" s="87"/>
      <c r="H81"/>
      <c r="I81" s="93"/>
      <c r="N81" s="87"/>
    </row>
    <row r="82" spans="1:14" x14ac:dyDescent="0.35">
      <c r="A82" s="87" t="s">
        <v>650</v>
      </c>
      <c r="B82" s="100" t="s">
        <v>294</v>
      </c>
      <c r="C82" s="123">
        <v>0</v>
      </c>
      <c r="G82" s="87"/>
      <c r="H82"/>
      <c r="I82" s="100"/>
      <c r="N82" s="87"/>
    </row>
    <row r="83" spans="1:14" x14ac:dyDescent="0.35">
      <c r="A83" s="87" t="s">
        <v>651</v>
      </c>
      <c r="B83" s="87" t="s">
        <v>652</v>
      </c>
      <c r="C83" s="123">
        <v>0</v>
      </c>
      <c r="G83" s="87"/>
      <c r="H83"/>
      <c r="I83" s="100"/>
      <c r="N83" s="87"/>
    </row>
    <row r="84" spans="1:14" x14ac:dyDescent="0.35">
      <c r="A84" s="87" t="s">
        <v>653</v>
      </c>
      <c r="B84" s="100" t="s">
        <v>296</v>
      </c>
      <c r="C84" s="123">
        <v>0</v>
      </c>
      <c r="G84" s="87"/>
      <c r="H84"/>
      <c r="I84" s="100"/>
      <c r="N84" s="87"/>
    </row>
    <row r="85" spans="1:14" x14ac:dyDescent="0.35">
      <c r="A85" s="87" t="s">
        <v>654</v>
      </c>
      <c r="B85" s="100" t="s">
        <v>298</v>
      </c>
      <c r="C85" s="123">
        <v>0</v>
      </c>
      <c r="G85" s="87"/>
      <c r="H85"/>
      <c r="I85" s="100"/>
      <c r="N85" s="87"/>
    </row>
    <row r="86" spans="1:14" x14ac:dyDescent="0.35">
      <c r="A86" s="87" t="s">
        <v>655</v>
      </c>
      <c r="B86" s="100" t="s">
        <v>300</v>
      </c>
      <c r="C86" s="123">
        <v>0</v>
      </c>
      <c r="G86" s="87"/>
      <c r="H86"/>
      <c r="I86" s="100"/>
      <c r="N86" s="87"/>
    </row>
    <row r="87" spans="1:14" x14ac:dyDescent="0.35">
      <c r="A87" s="87" t="s">
        <v>656</v>
      </c>
      <c r="B87" s="100" t="s">
        <v>302</v>
      </c>
      <c r="C87" s="123">
        <f>'[1]Country exposure'!F30</f>
        <v>0</v>
      </c>
      <c r="G87" s="87"/>
      <c r="H87"/>
      <c r="I87" s="100"/>
      <c r="N87" s="87"/>
    </row>
    <row r="88" spans="1:14" x14ac:dyDescent="0.35">
      <c r="A88" s="87" t="s">
        <v>657</v>
      </c>
      <c r="B88" s="100" t="s">
        <v>304</v>
      </c>
      <c r="C88" s="123">
        <f>'[1]Country exposure'!J5</f>
        <v>0.45695405899131547</v>
      </c>
      <c r="G88" s="87"/>
      <c r="H88"/>
      <c r="I88" s="100"/>
      <c r="N88" s="87"/>
    </row>
    <row r="89" spans="1:14" x14ac:dyDescent="0.35">
      <c r="A89" s="87" t="s">
        <v>658</v>
      </c>
      <c r="B89" s="100" t="s">
        <v>306</v>
      </c>
      <c r="C89" s="123">
        <v>0</v>
      </c>
      <c r="G89" s="87"/>
      <c r="H89"/>
      <c r="I89" s="100"/>
      <c r="N89" s="87"/>
    </row>
    <row r="90" spans="1:14" x14ac:dyDescent="0.35">
      <c r="A90" s="87" t="s">
        <v>659</v>
      </c>
      <c r="B90" s="100" t="s">
        <v>308</v>
      </c>
      <c r="C90" s="123">
        <v>0</v>
      </c>
      <c r="G90" s="87"/>
      <c r="H90"/>
      <c r="I90" s="100"/>
      <c r="N90" s="87"/>
    </row>
    <row r="91" spans="1:14" x14ac:dyDescent="0.35">
      <c r="A91" s="87" t="s">
        <v>660</v>
      </c>
      <c r="B91" s="100" t="s">
        <v>310</v>
      </c>
      <c r="C91" s="123">
        <f>'[1]Country exposure'!J8</f>
        <v>3.5765027478028205E-2</v>
      </c>
      <c r="G91" s="87"/>
      <c r="H91"/>
      <c r="I91" s="100"/>
      <c r="N91" s="87"/>
    </row>
    <row r="92" spans="1:14" x14ac:dyDescent="0.35">
      <c r="A92" s="87" t="s">
        <v>661</v>
      </c>
      <c r="B92" s="100" t="s">
        <v>90</v>
      </c>
      <c r="C92" s="123">
        <f>'[1]Country exposure'!J9+'[1]Country exposure'!J10</f>
        <v>0.17180161536569977</v>
      </c>
      <c r="G92" s="87"/>
      <c r="H92"/>
      <c r="I92" s="100"/>
      <c r="N92" s="87"/>
    </row>
    <row r="93" spans="1:14" outlineLevel="1" x14ac:dyDescent="0.35">
      <c r="A93" s="87" t="s">
        <v>662</v>
      </c>
      <c r="B93" s="107" t="s">
        <v>94</v>
      </c>
      <c r="C93" s="123"/>
      <c r="G93" s="87"/>
      <c r="H93"/>
      <c r="I93" s="100"/>
      <c r="N93" s="87"/>
    </row>
    <row r="94" spans="1:14" outlineLevel="1" x14ac:dyDescent="0.35">
      <c r="A94" s="87" t="s">
        <v>663</v>
      </c>
      <c r="B94" s="107" t="s">
        <v>94</v>
      </c>
      <c r="C94" s="123"/>
      <c r="G94" s="87"/>
      <c r="H94"/>
      <c r="I94" s="100"/>
      <c r="N94" s="87"/>
    </row>
    <row r="95" spans="1:14" outlineLevel="1" x14ac:dyDescent="0.35">
      <c r="A95" s="87" t="s">
        <v>664</v>
      </c>
      <c r="B95" s="107" t="s">
        <v>94</v>
      </c>
      <c r="C95" s="123"/>
      <c r="G95" s="87"/>
      <c r="H95"/>
      <c r="I95" s="100"/>
      <c r="N95" s="87"/>
    </row>
    <row r="96" spans="1:14" outlineLevel="1" x14ac:dyDescent="0.35">
      <c r="A96" s="87" t="s">
        <v>665</v>
      </c>
      <c r="B96" s="107" t="s">
        <v>94</v>
      </c>
      <c r="C96" s="123"/>
      <c r="G96" s="87"/>
      <c r="H96"/>
      <c r="I96" s="100"/>
      <c r="N96" s="87"/>
    </row>
    <row r="97" spans="1:14" outlineLevel="1" x14ac:dyDescent="0.35">
      <c r="A97" s="87" t="s">
        <v>666</v>
      </c>
      <c r="B97" s="107" t="s">
        <v>94</v>
      </c>
      <c r="C97" s="123"/>
      <c r="G97" s="87"/>
      <c r="H97"/>
      <c r="I97" s="100"/>
      <c r="N97" s="87"/>
    </row>
    <row r="98" spans="1:14" outlineLevel="1" x14ac:dyDescent="0.35">
      <c r="A98" s="87" t="s">
        <v>667</v>
      </c>
      <c r="B98" s="107" t="s">
        <v>94</v>
      </c>
      <c r="C98" s="123"/>
      <c r="G98" s="87"/>
      <c r="H98"/>
      <c r="I98" s="100"/>
      <c r="N98" s="87"/>
    </row>
    <row r="99" spans="1:14" outlineLevel="1" x14ac:dyDescent="0.35">
      <c r="A99" s="87" t="s">
        <v>668</v>
      </c>
      <c r="B99" s="107" t="s">
        <v>94</v>
      </c>
      <c r="C99" s="123"/>
      <c r="G99" s="87"/>
      <c r="H99"/>
      <c r="I99" s="100"/>
      <c r="N99" s="87"/>
    </row>
    <row r="100" spans="1:14" outlineLevel="1" x14ac:dyDescent="0.35">
      <c r="A100" s="87" t="s">
        <v>669</v>
      </c>
      <c r="B100" s="107" t="s">
        <v>94</v>
      </c>
      <c r="C100" s="123"/>
      <c r="G100" s="87"/>
      <c r="H100"/>
      <c r="I100" s="100"/>
      <c r="N100" s="87"/>
    </row>
    <row r="101" spans="1:14" outlineLevel="1" x14ac:dyDescent="0.35">
      <c r="A101" s="87" t="s">
        <v>670</v>
      </c>
      <c r="B101" s="107" t="s">
        <v>94</v>
      </c>
      <c r="C101" s="123"/>
      <c r="G101" s="87"/>
      <c r="H101"/>
      <c r="I101" s="100"/>
      <c r="N101" s="87"/>
    </row>
    <row r="102" spans="1:14" outlineLevel="1" x14ac:dyDescent="0.35">
      <c r="A102" s="87" t="s">
        <v>671</v>
      </c>
      <c r="B102" s="107" t="s">
        <v>94</v>
      </c>
      <c r="C102" s="123"/>
      <c r="G102" s="87"/>
      <c r="H102"/>
      <c r="I102" s="100"/>
      <c r="N102" s="87"/>
    </row>
    <row r="103" spans="1:14" ht="15" customHeight="1" x14ac:dyDescent="0.35">
      <c r="A103" s="101"/>
      <c r="B103" s="124" t="s">
        <v>672</v>
      </c>
      <c r="C103" s="125" t="s">
        <v>558</v>
      </c>
      <c r="D103" s="101"/>
      <c r="E103" s="119"/>
      <c r="F103" s="101"/>
      <c r="G103" s="103"/>
      <c r="H103"/>
      <c r="I103" s="108"/>
      <c r="J103" s="104"/>
      <c r="K103" s="104"/>
      <c r="L103" s="93"/>
      <c r="M103" s="104"/>
      <c r="N103" s="105"/>
    </row>
    <row r="104" spans="1:14" x14ac:dyDescent="0.35">
      <c r="A104" s="87" t="s">
        <v>673</v>
      </c>
      <c r="B104" s="110" t="s">
        <v>674</v>
      </c>
      <c r="C104" s="123">
        <v>0</v>
      </c>
      <c r="G104" s="87"/>
      <c r="H104"/>
      <c r="I104" s="100"/>
      <c r="N104" s="87"/>
    </row>
    <row r="105" spans="1:14" x14ac:dyDescent="0.35">
      <c r="A105" s="87" t="s">
        <v>675</v>
      </c>
      <c r="B105" s="110" t="s">
        <v>676</v>
      </c>
      <c r="C105" s="123">
        <v>0</v>
      </c>
      <c r="G105" s="87"/>
      <c r="H105"/>
      <c r="I105" s="100"/>
      <c r="N105" s="87"/>
    </row>
    <row r="106" spans="1:14" x14ac:dyDescent="0.35">
      <c r="A106" s="87" t="s">
        <v>677</v>
      </c>
      <c r="B106" s="110" t="s">
        <v>678</v>
      </c>
      <c r="C106" s="123">
        <v>0</v>
      </c>
      <c r="G106" s="87"/>
      <c r="H106"/>
      <c r="I106" s="100"/>
      <c r="N106" s="87"/>
    </row>
    <row r="107" spans="1:14" x14ac:dyDescent="0.35">
      <c r="A107" s="87" t="s">
        <v>679</v>
      </c>
      <c r="B107" s="110" t="s">
        <v>680</v>
      </c>
      <c r="C107" s="123">
        <v>0</v>
      </c>
      <c r="G107" s="87"/>
      <c r="H107"/>
      <c r="I107" s="100"/>
      <c r="N107" s="87"/>
    </row>
    <row r="108" spans="1:14" x14ac:dyDescent="0.35">
      <c r="A108" s="87" t="s">
        <v>681</v>
      </c>
      <c r="B108" s="110" t="s">
        <v>682</v>
      </c>
      <c r="C108" s="123">
        <v>0</v>
      </c>
      <c r="G108" s="87"/>
      <c r="H108"/>
      <c r="I108" s="100"/>
      <c r="N108" s="87"/>
    </row>
    <row r="109" spans="1:14" x14ac:dyDescent="0.35">
      <c r="A109" s="87" t="s">
        <v>683</v>
      </c>
      <c r="B109" s="110" t="s">
        <v>684</v>
      </c>
      <c r="C109" s="123">
        <v>0</v>
      </c>
      <c r="G109" s="87"/>
      <c r="H109"/>
      <c r="I109" s="100"/>
      <c r="N109" s="87"/>
    </row>
    <row r="110" spans="1:14" x14ac:dyDescent="0.35">
      <c r="A110" s="87" t="s">
        <v>685</v>
      </c>
      <c r="B110" s="110" t="s">
        <v>686</v>
      </c>
      <c r="C110" s="123">
        <v>0</v>
      </c>
      <c r="G110" s="87"/>
      <c r="H110"/>
      <c r="I110" s="100"/>
      <c r="N110" s="87"/>
    </row>
    <row r="111" spans="1:14" x14ac:dyDescent="0.35">
      <c r="A111" s="87" t="s">
        <v>687</v>
      </c>
      <c r="B111" s="110" t="s">
        <v>688</v>
      </c>
      <c r="C111" s="123">
        <v>0</v>
      </c>
      <c r="G111" s="87"/>
      <c r="H111"/>
      <c r="I111" s="100"/>
      <c r="N111" s="87"/>
    </row>
    <row r="112" spans="1:14" x14ac:dyDescent="0.35">
      <c r="A112" s="87" t="s">
        <v>689</v>
      </c>
      <c r="B112" s="110" t="s">
        <v>690</v>
      </c>
      <c r="C112" s="123">
        <v>0</v>
      </c>
      <c r="G112" s="87"/>
      <c r="H112"/>
      <c r="I112" s="100"/>
      <c r="N112" s="87"/>
    </row>
    <row r="113" spans="1:14" x14ac:dyDescent="0.35">
      <c r="A113" s="87" t="s">
        <v>691</v>
      </c>
      <c r="B113" s="110" t="s">
        <v>692</v>
      </c>
      <c r="C113" s="123">
        <v>0</v>
      </c>
      <c r="G113" s="87"/>
      <c r="H113"/>
      <c r="I113" s="100"/>
      <c r="N113" s="87"/>
    </row>
    <row r="114" spans="1:14" x14ac:dyDescent="0.35">
      <c r="A114" s="87" t="s">
        <v>693</v>
      </c>
      <c r="B114" s="110" t="s">
        <v>694</v>
      </c>
      <c r="C114" s="123">
        <v>0</v>
      </c>
      <c r="G114" s="87"/>
      <c r="H114"/>
      <c r="I114" s="100"/>
      <c r="N114" s="87"/>
    </row>
    <row r="115" spans="1:14" x14ac:dyDescent="0.35">
      <c r="A115" s="87" t="s">
        <v>695</v>
      </c>
      <c r="B115" s="110" t="s">
        <v>696</v>
      </c>
      <c r="C115" s="123">
        <v>0</v>
      </c>
      <c r="G115" s="87"/>
      <c r="H115"/>
      <c r="I115" s="100"/>
      <c r="N115" s="87"/>
    </row>
    <row r="116" spans="1:14" x14ac:dyDescent="0.35">
      <c r="A116" s="87" t="s">
        <v>697</v>
      </c>
      <c r="B116" s="110" t="s">
        <v>698</v>
      </c>
      <c r="C116" s="123">
        <v>0</v>
      </c>
      <c r="G116" s="87"/>
      <c r="H116"/>
      <c r="I116" s="100"/>
      <c r="N116" s="87"/>
    </row>
    <row r="117" spans="1:14" x14ac:dyDescent="0.35">
      <c r="A117" s="87" t="s">
        <v>699</v>
      </c>
      <c r="B117" s="110" t="s">
        <v>700</v>
      </c>
      <c r="C117" s="123">
        <v>0</v>
      </c>
      <c r="G117" s="87"/>
      <c r="H117"/>
      <c r="I117" s="100"/>
      <c r="N117" s="87"/>
    </row>
    <row r="118" spans="1:14" x14ac:dyDescent="0.35">
      <c r="A118" s="87" t="s">
        <v>701</v>
      </c>
      <c r="B118" s="110" t="s">
        <v>702</v>
      </c>
      <c r="C118" s="123">
        <v>0</v>
      </c>
      <c r="G118" s="87"/>
      <c r="H118"/>
      <c r="I118" s="100"/>
      <c r="N118" s="87"/>
    </row>
    <row r="119" spans="1:14" x14ac:dyDescent="0.35">
      <c r="A119" s="87" t="s">
        <v>703</v>
      </c>
      <c r="B119" s="110" t="s">
        <v>704</v>
      </c>
      <c r="C119" s="123">
        <v>0</v>
      </c>
      <c r="G119" s="87"/>
      <c r="H119"/>
      <c r="I119" s="100"/>
      <c r="N119" s="87"/>
    </row>
    <row r="120" spans="1:14" x14ac:dyDescent="0.35">
      <c r="A120" s="87" t="s">
        <v>705</v>
      </c>
      <c r="B120" s="110" t="s">
        <v>706</v>
      </c>
      <c r="C120" s="123">
        <v>0</v>
      </c>
      <c r="G120" s="87"/>
      <c r="H120"/>
      <c r="I120" s="100"/>
      <c r="N120" s="87"/>
    </row>
    <row r="121" spans="1:14" x14ac:dyDescent="0.35">
      <c r="A121" s="87" t="s">
        <v>707</v>
      </c>
      <c r="B121" s="110" t="s">
        <v>708</v>
      </c>
      <c r="C121" s="123">
        <v>0</v>
      </c>
      <c r="G121" s="87"/>
      <c r="H121"/>
      <c r="I121" s="100"/>
      <c r="N121" s="87"/>
    </row>
    <row r="122" spans="1:14" x14ac:dyDescent="0.35">
      <c r="A122" s="87" t="s">
        <v>709</v>
      </c>
      <c r="B122" s="110" t="s">
        <v>710</v>
      </c>
      <c r="C122" s="123">
        <v>0</v>
      </c>
      <c r="G122" s="87"/>
      <c r="H122"/>
      <c r="I122" s="100"/>
      <c r="N122" s="87"/>
    </row>
    <row r="123" spans="1:14" x14ac:dyDescent="0.35">
      <c r="A123" s="87" t="s">
        <v>711</v>
      </c>
      <c r="B123" s="110" t="s">
        <v>712</v>
      </c>
      <c r="C123" s="123" t="s">
        <v>359</v>
      </c>
      <c r="G123" s="87"/>
      <c r="H123"/>
      <c r="I123" s="100"/>
      <c r="N123" s="87"/>
    </row>
    <row r="124" spans="1:14" x14ac:dyDescent="0.35">
      <c r="A124" s="87" t="s">
        <v>713</v>
      </c>
      <c r="B124" s="100" t="s">
        <v>714</v>
      </c>
      <c r="C124" s="123" t="s">
        <v>359</v>
      </c>
      <c r="G124" s="87"/>
      <c r="H124"/>
      <c r="I124" s="100"/>
      <c r="N124" s="87"/>
    </row>
    <row r="125" spans="1:14" x14ac:dyDescent="0.35">
      <c r="A125" s="87" t="s">
        <v>715</v>
      </c>
      <c r="B125" s="100" t="s">
        <v>714</v>
      </c>
      <c r="C125" s="123" t="s">
        <v>359</v>
      </c>
      <c r="G125" s="87"/>
      <c r="H125"/>
      <c r="I125" s="100"/>
      <c r="N125" s="87"/>
    </row>
    <row r="126" spans="1:14" x14ac:dyDescent="0.35">
      <c r="A126" s="87" t="s">
        <v>716</v>
      </c>
      <c r="B126" s="100" t="s">
        <v>714</v>
      </c>
      <c r="C126" s="123" t="s">
        <v>359</v>
      </c>
      <c r="G126" s="87"/>
      <c r="H126"/>
      <c r="I126" s="100"/>
      <c r="N126" s="87"/>
    </row>
    <row r="127" spans="1:14" x14ac:dyDescent="0.35">
      <c r="A127" s="87" t="s">
        <v>717</v>
      </c>
      <c r="B127" s="100" t="s">
        <v>714</v>
      </c>
      <c r="C127" s="123" t="s">
        <v>359</v>
      </c>
      <c r="G127" s="87"/>
      <c r="H127"/>
      <c r="I127" s="100"/>
      <c r="N127" s="87"/>
    </row>
    <row r="128" spans="1:14" x14ac:dyDescent="0.35">
      <c r="A128" s="87" t="s">
        <v>718</v>
      </c>
      <c r="B128" s="100" t="s">
        <v>714</v>
      </c>
      <c r="C128" s="87" t="s">
        <v>359</v>
      </c>
      <c r="G128" s="87"/>
      <c r="H128"/>
      <c r="I128" s="100"/>
      <c r="N128" s="87"/>
    </row>
    <row r="129" spans="1:14" x14ac:dyDescent="0.35">
      <c r="A129" s="101"/>
      <c r="B129" s="102" t="s">
        <v>719</v>
      </c>
      <c r="C129" s="101" t="s">
        <v>558</v>
      </c>
      <c r="D129" s="101"/>
      <c r="E129" s="101"/>
      <c r="F129" s="103"/>
      <c r="G129" s="103"/>
      <c r="H129"/>
      <c r="I129" s="108"/>
      <c r="J129" s="104"/>
      <c r="K129" s="104"/>
      <c r="L129" s="104"/>
      <c r="M129" s="105"/>
      <c r="N129" s="105"/>
    </row>
    <row r="130" spans="1:14" x14ac:dyDescent="0.35">
      <c r="A130" s="87" t="s">
        <v>720</v>
      </c>
      <c r="B130" s="87" t="s">
        <v>721</v>
      </c>
      <c r="C130" s="126">
        <f>[1]FV!F9</f>
        <v>0.17715854869234349</v>
      </c>
      <c r="D130"/>
      <c r="E130"/>
      <c r="F130"/>
      <c r="G130"/>
      <c r="H130"/>
      <c r="K130" s="127"/>
      <c r="L130" s="127"/>
      <c r="M130" s="127"/>
      <c r="N130" s="127"/>
    </row>
    <row r="131" spans="1:14" x14ac:dyDescent="0.35">
      <c r="A131" s="87" t="s">
        <v>722</v>
      </c>
      <c r="B131" s="87" t="s">
        <v>723</v>
      </c>
      <c r="C131" s="126">
        <f>[1]FV!F10</f>
        <v>0.8228414513076564</v>
      </c>
      <c r="D131"/>
      <c r="E131"/>
      <c r="F131"/>
      <c r="G131"/>
      <c r="H131"/>
      <c r="K131" s="127"/>
      <c r="L131" s="127"/>
      <c r="M131" s="127"/>
      <c r="N131" s="127"/>
    </row>
    <row r="132" spans="1:14" x14ac:dyDescent="0.35">
      <c r="A132" s="87" t="s">
        <v>724</v>
      </c>
      <c r="B132" s="87" t="s">
        <v>90</v>
      </c>
      <c r="C132" s="123">
        <v>0</v>
      </c>
      <c r="D132"/>
      <c r="E132"/>
      <c r="F132"/>
      <c r="G132"/>
      <c r="H132"/>
      <c r="K132" s="127"/>
      <c r="L132" s="127"/>
      <c r="M132" s="127"/>
      <c r="N132" s="127"/>
    </row>
    <row r="133" spans="1:14" outlineLevel="1" x14ac:dyDescent="0.35">
      <c r="A133" s="87" t="s">
        <v>725</v>
      </c>
      <c r="C133" s="123"/>
      <c r="D133"/>
      <c r="E133"/>
      <c r="F133"/>
      <c r="G133"/>
      <c r="H133"/>
      <c r="K133" s="127"/>
      <c r="L133" s="127"/>
      <c r="M133" s="127"/>
      <c r="N133" s="127"/>
    </row>
    <row r="134" spans="1:14" outlineLevel="1" x14ac:dyDescent="0.35">
      <c r="A134" s="87" t="s">
        <v>726</v>
      </c>
      <c r="C134" s="123"/>
      <c r="D134"/>
      <c r="E134"/>
      <c r="F134"/>
      <c r="G134"/>
      <c r="H134"/>
      <c r="K134" s="127"/>
      <c r="L134" s="127"/>
      <c r="M134" s="127"/>
      <c r="N134" s="127"/>
    </row>
    <row r="135" spans="1:14" outlineLevel="1" x14ac:dyDescent="0.35">
      <c r="A135" s="87" t="s">
        <v>727</v>
      </c>
      <c r="C135" s="123"/>
      <c r="D135"/>
      <c r="E135"/>
      <c r="F135"/>
      <c r="G135"/>
      <c r="H135"/>
      <c r="K135" s="127"/>
      <c r="L135" s="127"/>
      <c r="M135" s="127"/>
      <c r="N135" s="127"/>
    </row>
    <row r="136" spans="1:14" outlineLevel="1" x14ac:dyDescent="0.35">
      <c r="A136" s="87" t="s">
        <v>728</v>
      </c>
      <c r="C136" s="123"/>
      <c r="D136"/>
      <c r="E136"/>
      <c r="F136"/>
      <c r="G136"/>
      <c r="H136"/>
      <c r="K136" s="127"/>
      <c r="L136" s="127"/>
      <c r="M136" s="127"/>
      <c r="N136" s="127"/>
    </row>
    <row r="137" spans="1:14" x14ac:dyDescent="0.35">
      <c r="A137" s="101"/>
      <c r="B137" s="102" t="s">
        <v>729</v>
      </c>
      <c r="C137" s="101" t="s">
        <v>558</v>
      </c>
      <c r="D137" s="101"/>
      <c r="E137" s="101"/>
      <c r="F137" s="103"/>
      <c r="G137" s="103"/>
      <c r="H137"/>
      <c r="I137" s="108"/>
      <c r="J137" s="104"/>
      <c r="K137" s="104"/>
      <c r="L137" s="104"/>
      <c r="M137" s="105"/>
      <c r="N137" s="105"/>
    </row>
    <row r="138" spans="1:14" x14ac:dyDescent="0.35">
      <c r="A138" s="87" t="s">
        <v>730</v>
      </c>
      <c r="B138" s="87" t="s">
        <v>731</v>
      </c>
      <c r="C138" s="123">
        <f>'[1]HTT amortización'!E11</f>
        <v>0</v>
      </c>
      <c r="D138" s="121"/>
      <c r="E138" s="121"/>
      <c r="F138" s="113"/>
      <c r="G138" s="116"/>
      <c r="H138"/>
      <c r="K138" s="121"/>
      <c r="L138" s="121"/>
      <c r="M138" s="113"/>
      <c r="N138" s="116"/>
    </row>
    <row r="139" spans="1:14" x14ac:dyDescent="0.35">
      <c r="A139" s="87" t="s">
        <v>732</v>
      </c>
      <c r="B139" s="87" t="s">
        <v>733</v>
      </c>
      <c r="C139" s="123">
        <f>'[1]HTT amortización'!E12</f>
        <v>0.95616667414174772</v>
      </c>
      <c r="D139" s="121"/>
      <c r="E139" s="121"/>
      <c r="F139" s="113"/>
      <c r="G139" s="116"/>
      <c r="H139"/>
      <c r="K139" s="121"/>
      <c r="L139" s="121"/>
      <c r="M139" s="113"/>
      <c r="N139" s="116"/>
    </row>
    <row r="140" spans="1:14" x14ac:dyDescent="0.35">
      <c r="A140" s="87" t="s">
        <v>734</v>
      </c>
      <c r="B140" s="87" t="s">
        <v>90</v>
      </c>
      <c r="C140" s="123">
        <f>'[1]HTT amortización'!E13</f>
        <v>4.3833325858252316E-2</v>
      </c>
      <c r="D140" s="121"/>
      <c r="E140" s="121"/>
      <c r="F140" s="113"/>
      <c r="G140" s="116"/>
      <c r="H140"/>
      <c r="K140" s="121"/>
      <c r="L140" s="121"/>
      <c r="M140" s="113"/>
      <c r="N140" s="116"/>
    </row>
    <row r="141" spans="1:14" outlineLevel="1" x14ac:dyDescent="0.35">
      <c r="A141" s="87" t="s">
        <v>735</v>
      </c>
      <c r="C141" s="123"/>
      <c r="D141" s="121"/>
      <c r="E141" s="121"/>
      <c r="F141" s="113"/>
      <c r="G141" s="116"/>
      <c r="H141"/>
      <c r="K141" s="121"/>
      <c r="L141" s="121"/>
      <c r="M141" s="113"/>
      <c r="N141" s="116"/>
    </row>
    <row r="142" spans="1:14" outlineLevel="1" x14ac:dyDescent="0.35">
      <c r="A142" s="87" t="s">
        <v>736</v>
      </c>
      <c r="C142" s="123"/>
      <c r="D142" s="121"/>
      <c r="E142" s="121"/>
      <c r="F142" s="113"/>
      <c r="G142" s="116"/>
      <c r="H142"/>
      <c r="K142" s="121"/>
      <c r="L142" s="121"/>
      <c r="M142" s="113"/>
      <c r="N142" s="116"/>
    </row>
    <row r="143" spans="1:14" outlineLevel="1" x14ac:dyDescent="0.35">
      <c r="A143" s="87" t="s">
        <v>737</v>
      </c>
      <c r="C143" s="123"/>
      <c r="D143" s="121"/>
      <c r="E143" s="121"/>
      <c r="F143" s="113"/>
      <c r="G143" s="116"/>
      <c r="H143"/>
      <c r="K143" s="121"/>
      <c r="L143" s="121"/>
      <c r="M143" s="113"/>
      <c r="N143" s="116"/>
    </row>
    <row r="144" spans="1:14" outlineLevel="1" x14ac:dyDescent="0.35">
      <c r="A144" s="87" t="s">
        <v>738</v>
      </c>
      <c r="C144" s="123"/>
      <c r="D144" s="121"/>
      <c r="E144" s="121"/>
      <c r="F144" s="113"/>
      <c r="G144" s="116"/>
      <c r="H144"/>
      <c r="K144" s="121"/>
      <c r="L144" s="121"/>
      <c r="M144" s="113"/>
      <c r="N144" s="116"/>
    </row>
    <row r="145" spans="1:14" outlineLevel="1" x14ac:dyDescent="0.35">
      <c r="A145" s="87" t="s">
        <v>739</v>
      </c>
      <c r="C145" s="123"/>
      <c r="D145" s="121"/>
      <c r="E145" s="121"/>
      <c r="F145" s="113"/>
      <c r="G145" s="116"/>
      <c r="H145"/>
      <c r="K145" s="121"/>
      <c r="L145" s="121"/>
      <c r="M145" s="113"/>
      <c r="N145" s="116"/>
    </row>
    <row r="146" spans="1:14" outlineLevel="1" x14ac:dyDescent="0.35">
      <c r="A146" s="87" t="s">
        <v>740</v>
      </c>
      <c r="C146" s="123"/>
      <c r="D146" s="121"/>
      <c r="E146" s="121"/>
      <c r="F146" s="113"/>
      <c r="G146" s="116"/>
      <c r="H146"/>
      <c r="K146" s="121"/>
      <c r="L146" s="121"/>
      <c r="M146" s="113"/>
      <c r="N146" s="116"/>
    </row>
    <row r="147" spans="1:14" x14ac:dyDescent="0.35">
      <c r="A147" s="101"/>
      <c r="B147" s="102" t="s">
        <v>741</v>
      </c>
      <c r="C147" s="101" t="s">
        <v>50</v>
      </c>
      <c r="D147" s="101"/>
      <c r="E147" s="101"/>
      <c r="F147" s="101" t="s">
        <v>558</v>
      </c>
      <c r="G147" s="103"/>
      <c r="H147"/>
      <c r="I147" s="108"/>
      <c r="J147" s="104"/>
      <c r="K147" s="104"/>
      <c r="L147" s="104"/>
      <c r="M147" s="104"/>
      <c r="N147" s="105"/>
    </row>
    <row r="148" spans="1:14" x14ac:dyDescent="0.35">
      <c r="A148" s="87" t="s">
        <v>742</v>
      </c>
      <c r="B148" s="100" t="s">
        <v>743</v>
      </c>
      <c r="C148" s="109"/>
      <c r="D148" s="121"/>
      <c r="E148" s="121"/>
      <c r="F148" s="111" t="e">
        <f>C148/$C$152</f>
        <v>#DIV/0!</v>
      </c>
      <c r="G148" s="116"/>
      <c r="H148"/>
      <c r="I148" s="100"/>
      <c r="K148" s="121"/>
      <c r="L148" s="121"/>
      <c r="M148" s="112"/>
      <c r="N148" s="116"/>
    </row>
    <row r="149" spans="1:14" x14ac:dyDescent="0.35">
      <c r="A149" s="87" t="s">
        <v>744</v>
      </c>
      <c r="B149" s="100" t="s">
        <v>745</v>
      </c>
      <c r="C149" s="109"/>
      <c r="D149" s="121"/>
      <c r="E149" s="121"/>
      <c r="F149" s="111" t="e">
        <f t="shared" ref="F149:F152" si="3">C149/$C$152</f>
        <v>#DIV/0!</v>
      </c>
      <c r="G149" s="116"/>
      <c r="H149"/>
      <c r="I149" s="100"/>
      <c r="K149" s="121"/>
      <c r="L149" s="121"/>
      <c r="M149" s="112"/>
      <c r="N149" s="116"/>
    </row>
    <row r="150" spans="1:14" x14ac:dyDescent="0.35">
      <c r="A150" s="87" t="s">
        <v>746</v>
      </c>
      <c r="B150" s="100" t="s">
        <v>747</v>
      </c>
      <c r="C150" s="109"/>
      <c r="D150" s="121"/>
      <c r="E150" s="121"/>
      <c r="F150" s="111" t="e">
        <f t="shared" si="3"/>
        <v>#DIV/0!</v>
      </c>
      <c r="G150" s="116"/>
      <c r="H150"/>
      <c r="I150" s="100"/>
      <c r="K150" s="121"/>
      <c r="L150" s="121"/>
      <c r="M150" s="112"/>
      <c r="N150" s="116"/>
    </row>
    <row r="151" spans="1:14" ht="15" customHeight="1" x14ac:dyDescent="0.35">
      <c r="A151" s="87" t="s">
        <v>748</v>
      </c>
      <c r="B151" s="100" t="s">
        <v>710</v>
      </c>
      <c r="C151" s="109"/>
      <c r="D151" s="121"/>
      <c r="E151" s="121"/>
      <c r="F151" s="111" t="e">
        <f t="shared" si="3"/>
        <v>#DIV/0!</v>
      </c>
      <c r="G151" s="116"/>
      <c r="H151"/>
      <c r="I151" s="100"/>
      <c r="K151" s="121"/>
      <c r="L151" s="121"/>
      <c r="M151" s="112"/>
      <c r="N151" s="116"/>
    </row>
    <row r="152" spans="1:14" ht="15" customHeight="1" x14ac:dyDescent="0.35">
      <c r="A152" s="87" t="s">
        <v>749</v>
      </c>
      <c r="B152" s="114" t="s">
        <v>92</v>
      </c>
      <c r="C152" s="115"/>
      <c r="D152" s="121"/>
      <c r="E152" s="121"/>
      <c r="F152" s="111" t="e">
        <f t="shared" si="3"/>
        <v>#DIV/0!</v>
      </c>
      <c r="G152" s="116"/>
      <c r="H152"/>
      <c r="I152" s="100"/>
      <c r="K152" s="121"/>
      <c r="L152" s="121"/>
      <c r="M152" s="112"/>
      <c r="N152" s="116"/>
    </row>
    <row r="153" spans="1:14" ht="15" customHeight="1" outlineLevel="1" x14ac:dyDescent="0.35">
      <c r="A153" s="87" t="s">
        <v>750</v>
      </c>
      <c r="B153" s="107" t="s">
        <v>751</v>
      </c>
      <c r="D153" s="121"/>
      <c r="E153" s="121"/>
      <c r="F153" s="111" t="str">
        <f>IF($C$152=0,"",IF(C153="[for completion]","",C153/$C$152))</f>
        <v/>
      </c>
      <c r="G153" s="116"/>
      <c r="H153"/>
      <c r="I153" s="100"/>
      <c r="K153" s="121"/>
      <c r="L153" s="121"/>
      <c r="M153" s="112"/>
      <c r="N153" s="116"/>
    </row>
    <row r="154" spans="1:14" ht="15" customHeight="1" outlineLevel="1" x14ac:dyDescent="0.35">
      <c r="A154" s="87" t="s">
        <v>752</v>
      </c>
      <c r="B154" s="107" t="s">
        <v>753</v>
      </c>
      <c r="D154" s="121"/>
      <c r="E154" s="121"/>
      <c r="F154" s="111" t="str">
        <f t="shared" ref="F154:F159" si="4">IF($C$152=0,"",IF(C154="[for completion]","",C154/$C$152))</f>
        <v/>
      </c>
      <c r="G154" s="116"/>
      <c r="H154"/>
      <c r="I154" s="100"/>
      <c r="K154" s="121"/>
      <c r="L154" s="121"/>
      <c r="M154" s="112"/>
      <c r="N154" s="116"/>
    </row>
    <row r="155" spans="1:14" ht="15" customHeight="1" outlineLevel="1" x14ac:dyDescent="0.35">
      <c r="A155" s="87" t="s">
        <v>754</v>
      </c>
      <c r="B155" s="107" t="s">
        <v>755</v>
      </c>
      <c r="D155" s="121"/>
      <c r="E155" s="121"/>
      <c r="F155" s="111" t="str">
        <f t="shared" si="4"/>
        <v/>
      </c>
      <c r="G155" s="116"/>
      <c r="H155"/>
      <c r="I155" s="100"/>
      <c r="K155" s="121"/>
      <c r="L155" s="121"/>
      <c r="M155" s="112"/>
      <c r="N155" s="116"/>
    </row>
    <row r="156" spans="1:14" ht="15" customHeight="1" outlineLevel="1" x14ac:dyDescent="0.35">
      <c r="A156" s="87" t="s">
        <v>756</v>
      </c>
      <c r="B156" s="107" t="s">
        <v>757</v>
      </c>
      <c r="D156" s="121"/>
      <c r="E156" s="121"/>
      <c r="F156" s="111" t="str">
        <f t="shared" si="4"/>
        <v/>
      </c>
      <c r="G156" s="116"/>
      <c r="H156"/>
      <c r="I156" s="100"/>
      <c r="K156" s="121"/>
      <c r="L156" s="121"/>
      <c r="M156" s="112"/>
      <c r="N156" s="116"/>
    </row>
    <row r="157" spans="1:14" ht="15" customHeight="1" outlineLevel="1" x14ac:dyDescent="0.35">
      <c r="A157" s="87" t="s">
        <v>758</v>
      </c>
      <c r="B157" s="107" t="s">
        <v>759</v>
      </c>
      <c r="D157" s="121"/>
      <c r="E157" s="121"/>
      <c r="F157" s="111" t="str">
        <f t="shared" si="4"/>
        <v/>
      </c>
      <c r="G157" s="116"/>
      <c r="H157"/>
      <c r="I157" s="100"/>
      <c r="K157" s="121"/>
      <c r="L157" s="121"/>
      <c r="M157" s="112"/>
      <c r="N157" s="116"/>
    </row>
    <row r="158" spans="1:14" ht="15" customHeight="1" outlineLevel="1" x14ac:dyDescent="0.35">
      <c r="A158" s="87" t="s">
        <v>760</v>
      </c>
      <c r="B158" s="107" t="s">
        <v>761</v>
      </c>
      <c r="D158" s="121"/>
      <c r="E158" s="121"/>
      <c r="F158" s="111" t="str">
        <f t="shared" si="4"/>
        <v/>
      </c>
      <c r="G158" s="116"/>
      <c r="H158"/>
      <c r="I158" s="100"/>
      <c r="K158" s="121"/>
      <c r="L158" s="121"/>
      <c r="M158" s="112"/>
      <c r="N158" s="116"/>
    </row>
    <row r="159" spans="1:14" ht="15" customHeight="1" outlineLevel="1" x14ac:dyDescent="0.35">
      <c r="A159" s="87" t="s">
        <v>762</v>
      </c>
      <c r="B159" s="107" t="s">
        <v>763</v>
      </c>
      <c r="D159" s="121"/>
      <c r="E159" s="121"/>
      <c r="F159" s="111" t="str">
        <f t="shared" si="4"/>
        <v/>
      </c>
      <c r="G159" s="116"/>
      <c r="H159"/>
      <c r="I159" s="100"/>
      <c r="K159" s="121"/>
      <c r="L159" s="121"/>
      <c r="M159" s="112"/>
      <c r="N159" s="116"/>
    </row>
    <row r="160" spans="1:14" ht="15" customHeight="1" outlineLevel="1" x14ac:dyDescent="0.35">
      <c r="A160" s="87" t="s">
        <v>764</v>
      </c>
      <c r="B160" s="107"/>
      <c r="D160" s="121"/>
      <c r="E160" s="121"/>
      <c r="F160" s="112"/>
      <c r="G160" s="116"/>
      <c r="H160"/>
      <c r="I160" s="100"/>
      <c r="K160" s="121"/>
      <c r="L160" s="121"/>
      <c r="M160" s="112"/>
      <c r="N160" s="116"/>
    </row>
    <row r="161" spans="1:14" ht="15" customHeight="1" outlineLevel="1" x14ac:dyDescent="0.35">
      <c r="A161" s="87" t="s">
        <v>765</v>
      </c>
      <c r="B161" s="107"/>
      <c r="D161" s="121"/>
      <c r="E161" s="121"/>
      <c r="F161" s="112"/>
      <c r="G161" s="116"/>
      <c r="H161"/>
      <c r="I161" s="100"/>
      <c r="K161" s="121"/>
      <c r="L161" s="121"/>
      <c r="M161" s="112"/>
      <c r="N161" s="116"/>
    </row>
    <row r="162" spans="1:14" ht="15" customHeight="1" outlineLevel="1" x14ac:dyDescent="0.35">
      <c r="A162" s="87" t="s">
        <v>766</v>
      </c>
      <c r="B162" s="107"/>
      <c r="D162" s="121"/>
      <c r="E162" s="121"/>
      <c r="F162" s="112"/>
      <c r="G162" s="116"/>
      <c r="H162"/>
      <c r="I162" s="100"/>
      <c r="K162" s="121"/>
      <c r="L162" s="121"/>
      <c r="M162" s="112"/>
      <c r="N162" s="116"/>
    </row>
    <row r="163" spans="1:14" ht="15" customHeight="1" outlineLevel="1" x14ac:dyDescent="0.35">
      <c r="A163" s="87" t="s">
        <v>767</v>
      </c>
      <c r="B163" s="107"/>
      <c r="D163" s="121"/>
      <c r="E163" s="121"/>
      <c r="F163" s="112"/>
      <c r="G163" s="116"/>
      <c r="H163"/>
      <c r="I163" s="100"/>
      <c r="K163" s="121"/>
      <c r="L163" s="121"/>
      <c r="M163" s="112"/>
      <c r="N163" s="116"/>
    </row>
    <row r="164" spans="1:14" ht="15" customHeight="1" outlineLevel="1" x14ac:dyDescent="0.35">
      <c r="A164" s="87" t="s">
        <v>768</v>
      </c>
      <c r="B164" s="100"/>
      <c r="D164" s="121"/>
      <c r="E164" s="121"/>
      <c r="F164" s="112"/>
      <c r="G164" s="116"/>
      <c r="H164"/>
      <c r="I164" s="100"/>
      <c r="K164" s="121"/>
      <c r="L164" s="121"/>
      <c r="M164" s="112"/>
      <c r="N164" s="116"/>
    </row>
    <row r="165" spans="1:14" outlineLevel="1" x14ac:dyDescent="0.35">
      <c r="A165" s="87" t="s">
        <v>769</v>
      </c>
      <c r="B165" s="86"/>
      <c r="C165" s="86"/>
      <c r="D165" s="86"/>
      <c r="E165" s="86"/>
      <c r="F165" s="112"/>
      <c r="G165" s="116"/>
      <c r="H165"/>
      <c r="I165" s="114"/>
      <c r="J165" s="100"/>
      <c r="K165" s="121"/>
      <c r="L165" s="121"/>
      <c r="M165" s="113"/>
      <c r="N165" s="116"/>
    </row>
    <row r="166" spans="1:14" ht="15" customHeight="1" x14ac:dyDescent="0.35">
      <c r="A166" s="101"/>
      <c r="B166" s="102" t="s">
        <v>770</v>
      </c>
      <c r="C166" s="101"/>
      <c r="D166" s="101"/>
      <c r="E166" s="101"/>
      <c r="F166" s="103"/>
      <c r="G166" s="103"/>
      <c r="H166"/>
      <c r="I166" s="108"/>
      <c r="J166" s="104"/>
      <c r="K166" s="104"/>
      <c r="L166" s="104"/>
      <c r="M166" s="105"/>
      <c r="N166" s="105"/>
    </row>
    <row r="167" spans="1:14" x14ac:dyDescent="0.35">
      <c r="A167" s="87" t="s">
        <v>771</v>
      </c>
      <c r="B167" s="87" t="s">
        <v>772</v>
      </c>
      <c r="C167" s="128">
        <f>0%</f>
        <v>0</v>
      </c>
      <c r="D167"/>
      <c r="E167" s="83"/>
      <c r="F167" s="83"/>
      <c r="G167"/>
      <c r="H167"/>
      <c r="K167" s="127"/>
      <c r="L167" s="83"/>
      <c r="M167" s="83"/>
      <c r="N167" s="127"/>
    </row>
    <row r="168" spans="1:14" outlineLevel="1" x14ac:dyDescent="0.35">
      <c r="A168" s="87" t="s">
        <v>773</v>
      </c>
      <c r="D168"/>
      <c r="E168" s="83"/>
      <c r="F168" s="83"/>
      <c r="G168"/>
      <c r="H168"/>
      <c r="K168" s="127"/>
      <c r="L168" s="83"/>
      <c r="M168" s="83"/>
      <c r="N168" s="127"/>
    </row>
    <row r="169" spans="1:14" outlineLevel="1" x14ac:dyDescent="0.35">
      <c r="A169" s="87" t="s">
        <v>774</v>
      </c>
      <c r="D169"/>
      <c r="E169" s="83"/>
      <c r="F169" s="83"/>
      <c r="G169"/>
      <c r="H169"/>
      <c r="K169" s="127"/>
      <c r="L169" s="83"/>
      <c r="M169" s="83"/>
      <c r="N169" s="127"/>
    </row>
    <row r="170" spans="1:14" outlineLevel="1" x14ac:dyDescent="0.35">
      <c r="A170" s="87" t="s">
        <v>775</v>
      </c>
      <c r="D170"/>
      <c r="E170" s="83"/>
      <c r="F170" s="83"/>
      <c r="G170"/>
      <c r="H170"/>
      <c r="K170" s="127"/>
      <c r="L170" s="83"/>
      <c r="M170" s="83"/>
      <c r="N170" s="127"/>
    </row>
    <row r="171" spans="1:14" outlineLevel="1" x14ac:dyDescent="0.35">
      <c r="A171" s="87" t="s">
        <v>776</v>
      </c>
      <c r="D171"/>
      <c r="E171" s="83"/>
      <c r="F171" s="83"/>
      <c r="G171"/>
      <c r="H171"/>
      <c r="K171" s="127"/>
      <c r="L171" s="83"/>
      <c r="M171" s="83"/>
      <c r="N171" s="127"/>
    </row>
    <row r="172" spans="1:14" x14ac:dyDescent="0.35">
      <c r="A172" s="101"/>
      <c r="B172" s="102" t="s">
        <v>777</v>
      </c>
      <c r="C172" s="101" t="s">
        <v>558</v>
      </c>
      <c r="D172" s="101"/>
      <c r="E172" s="101"/>
      <c r="F172" s="103"/>
      <c r="G172" s="103"/>
      <c r="H172"/>
      <c r="I172" s="108"/>
      <c r="J172" s="104"/>
      <c r="K172" s="104"/>
      <c r="L172" s="104"/>
      <c r="M172" s="105"/>
      <c r="N172" s="105"/>
    </row>
    <row r="173" spans="1:14" ht="15" customHeight="1" x14ac:dyDescent="0.35">
      <c r="A173" s="87" t="s">
        <v>778</v>
      </c>
      <c r="B173" s="87" t="s">
        <v>779</v>
      </c>
      <c r="C173" s="129">
        <f>[1]Exposure!P14</f>
        <v>0.45748068740455261</v>
      </c>
      <c r="D173"/>
      <c r="E173"/>
      <c r="F173"/>
      <c r="G173"/>
      <c r="H173"/>
      <c r="K173" s="127"/>
      <c r="L173" s="127"/>
      <c r="M173" s="127"/>
      <c r="N173" s="127"/>
    </row>
    <row r="174" spans="1:14" outlineLevel="1" x14ac:dyDescent="0.35">
      <c r="A174" s="87" t="s">
        <v>780</v>
      </c>
      <c r="D174"/>
      <c r="E174"/>
      <c r="F174"/>
      <c r="G174"/>
      <c r="H174"/>
      <c r="K174" s="127"/>
      <c r="L174" s="127"/>
      <c r="M174" s="127"/>
      <c r="N174" s="127"/>
    </row>
    <row r="175" spans="1:14" outlineLevel="1" x14ac:dyDescent="0.35">
      <c r="A175" s="87" t="s">
        <v>781</v>
      </c>
      <c r="D175"/>
      <c r="E175"/>
      <c r="F175"/>
      <c r="G175"/>
      <c r="H175"/>
      <c r="K175" s="127"/>
      <c r="L175" s="127"/>
      <c r="M175" s="127"/>
      <c r="N175" s="127"/>
    </row>
    <row r="176" spans="1:14" outlineLevel="1" x14ac:dyDescent="0.35">
      <c r="A176" s="87" t="s">
        <v>782</v>
      </c>
      <c r="D176"/>
      <c r="E176"/>
      <c r="F176"/>
      <c r="G176"/>
      <c r="H176"/>
      <c r="K176" s="127"/>
      <c r="L176" s="127"/>
      <c r="M176" s="127"/>
      <c r="N176" s="127"/>
    </row>
    <row r="177" spans="1:14" outlineLevel="1" x14ac:dyDescent="0.35">
      <c r="A177" s="87" t="s">
        <v>783</v>
      </c>
      <c r="D177"/>
      <c r="E177"/>
      <c r="F177"/>
      <c r="G177"/>
      <c r="H177"/>
      <c r="K177" s="127"/>
      <c r="L177" s="127"/>
      <c r="M177" s="127"/>
      <c r="N177" s="127"/>
    </row>
    <row r="178" spans="1:14" outlineLevel="1" x14ac:dyDescent="0.35">
      <c r="A178" s="87" t="s">
        <v>784</v>
      </c>
    </row>
    <row r="179" spans="1:14" outlineLevel="1" x14ac:dyDescent="0.35">
      <c r="A179" s="87" t="s">
        <v>785</v>
      </c>
    </row>
  </sheetData>
  <protectedRanges>
    <protectedRange sqref="C3 C10 B11:C17 C19:D19 F19:G19 F39:F41 B43:C47 F43:F47 B78:C80 B153:C165 B133:B136 B141:B146 C148:C151 B104:C128 C130:C136 C138:C146 B82:C102 B22:D36 B50:C76" name="Public Sector Assets"/>
    <protectedRange sqref="C167:C171 B168:B171" name="NPLs"/>
    <protectedRange sqref="C173:C179 B174:B179" name="Concentration Risks"/>
    <protectedRange sqref="C39:C41" name="Public Sector Assets_5_1"/>
  </protectedRanges>
  <hyperlinks>
    <hyperlink ref="B129" location="'2. Harmonised Glossary'!A9" display="Breakdown by Interest Rate"/>
    <hyperlink ref="B166" location="'2. Harmonised Glossary'!A14" display="Non-Performing Loan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HTT General</vt:lpstr>
      <vt:lpstr>HTT Cdlnt</vt:lpstr>
    </vt:vector>
  </TitlesOfParts>
  <Company>BBVA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ARANGUREN TORTAJADA ,SARA</dc:creator>
  <cp:lastModifiedBy>ARANGUREN TORTAJADA ,SARA</cp:lastModifiedBy>
  <dcterms:created xsi:type="dcterms:W3CDTF">2025-02-03T10:40:46Z</dcterms:created>
  <dcterms:modified xsi:type="dcterms:W3CDTF">2025-02-07T12:08:12Z</dcterms:modified>
</cp:coreProperties>
</file>