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34.xml" ContentType="application/vnd.openxmlformats-officedocument.drawing+xml"/>
  <Override PartName="/xl/worksheets/sheet38.xml" ContentType="application/vnd.openxmlformats-officedocument.spreadsheetml.worksheet+xml"/>
  <Override PartName="/xl/drawings/drawing35.xml" ContentType="application/vnd.openxmlformats-officedocument.drawing+xml"/>
  <Override PartName="/xl/worksheets/sheet39.xml" ContentType="application/vnd.openxmlformats-officedocument.spreadsheetml.worksheet+xml"/>
  <Override PartName="/xl/drawings/drawing36.xml" ContentType="application/vnd.openxmlformats-officedocument.drawing+xml"/>
  <Override PartName="/xl/worksheets/sheet40.xml" ContentType="application/vnd.openxmlformats-officedocument.spreadsheetml.worksheet+xml"/>
  <Override PartName="/xl/drawings/drawing37.xml" ContentType="application/vnd.openxmlformats-officedocument.drawing+xml"/>
  <Override PartName="/xl/worksheets/sheet41.xml" ContentType="application/vnd.openxmlformats-officedocument.spreadsheetml.worksheet+xml"/>
  <Override PartName="/xl/drawings/drawing38.xml" ContentType="application/vnd.openxmlformats-officedocument.drawing+xml"/>
  <Override PartName="/xl/worksheets/sheet42.xml" ContentType="application/vnd.openxmlformats-officedocument.spreadsheetml.worksheet+xml"/>
  <Override PartName="/xl/drawings/drawing39.xml" ContentType="application/vnd.openxmlformats-officedocument.drawing+xml"/>
  <Override PartName="/xl/worksheets/sheet43.xml" ContentType="application/vnd.openxmlformats-officedocument.spreadsheetml.worksheet+xml"/>
  <Override PartName="/xl/drawings/drawing40.xml" ContentType="application/vnd.openxmlformats-officedocument.drawing+xml"/>
  <Override PartName="/xl/worksheets/sheet44.xml" ContentType="application/vnd.openxmlformats-officedocument.spreadsheetml.worksheet+xml"/>
  <Override PartName="/xl/drawings/drawing41.xml" ContentType="application/vnd.openxmlformats-officedocument.drawing+xml"/>
  <Override PartName="/xl/worksheets/sheet45.xml" ContentType="application/vnd.openxmlformats-officedocument.spreadsheetml.worksheet+xml"/>
  <Override PartName="/xl/drawings/drawing42.xml" ContentType="application/vnd.openxmlformats-officedocument.drawing+xml"/>
  <Override PartName="/xl/worksheets/sheet46.xml" ContentType="application/vnd.openxmlformats-officedocument.spreadsheetml.worksheet+xml"/>
  <Override PartName="/xl/drawings/drawing43.xml" ContentType="application/vnd.openxmlformats-officedocument.drawing+xml"/>
  <Override PartName="/xl/worksheets/sheet47.xml" ContentType="application/vnd.openxmlformats-officedocument.spreadsheetml.worksheet+xml"/>
  <Override PartName="/xl/drawings/drawing44.xml" ContentType="application/vnd.openxmlformats-officedocument.drawing+xml"/>
  <Override PartName="/xl/worksheets/sheet48.xml" ContentType="application/vnd.openxmlformats-officedocument.spreadsheetml.worksheet+xml"/>
  <Override PartName="/xl/drawings/drawing45.xml" ContentType="application/vnd.openxmlformats-officedocument.drawing+xml"/>
  <Override PartName="/xl/worksheets/sheet49.xml" ContentType="application/vnd.openxmlformats-officedocument.spreadsheetml.worksheet+xml"/>
  <Override PartName="/xl/drawings/drawing46.xml" ContentType="application/vnd.openxmlformats-officedocument.drawing+xml"/>
  <Override PartName="/xl/worksheets/sheet50.xml" ContentType="application/vnd.openxmlformats-officedocument.spreadsheetml.worksheet+xml"/>
  <Override PartName="/xl/drawings/drawing47.xml" ContentType="application/vnd.openxmlformats-officedocument.drawing+xml"/>
  <Override PartName="/xl/worksheets/sheet51.xml" ContentType="application/vnd.openxmlformats-officedocument.spreadsheetml.worksheet+xml"/>
  <Override PartName="/xl/drawings/drawing48.xml" ContentType="application/vnd.openxmlformats-officedocument.drawing+xml"/>
  <Override PartName="/xl/worksheets/sheet52.xml" ContentType="application/vnd.openxmlformats-officedocument.spreadsheetml.worksheet+xml"/>
  <Override PartName="/xl/drawings/drawing49.xml" ContentType="application/vnd.openxmlformats-officedocument.drawing+xml"/>
  <Override PartName="/xl/worksheets/sheet53.xml" ContentType="application/vnd.openxmlformats-officedocument.spreadsheetml.worksheet+xml"/>
  <Override PartName="/xl/drawings/drawing50.xml" ContentType="application/vnd.openxmlformats-officedocument.drawing+xml"/>
  <Override PartName="/xl/worksheets/sheet54.xml" ContentType="application/vnd.openxmlformats-officedocument.spreadsheetml.worksheet+xml"/>
  <Override PartName="/xl/drawings/drawing51.xml" ContentType="application/vnd.openxmlformats-officedocument.drawing+xml"/>
  <Override PartName="/xl/worksheets/sheet55.xml" ContentType="application/vnd.openxmlformats-officedocument.spreadsheetml.worksheet+xml"/>
  <Override PartName="/xl/drawings/drawing52.xml" ContentType="application/vnd.openxmlformats-officedocument.drawing+xml"/>
  <Override PartName="/xl/worksheets/sheet56.xml" ContentType="application/vnd.openxmlformats-officedocument.spreadsheetml.worksheet+xml"/>
  <Override PartName="/xl/drawings/drawing5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01" windowWidth="12270" windowHeight="8280" tabRatio="845" firstSheet="50" activeTab="55"/>
  </bookViews>
  <sheets>
    <sheet name="Highlights" sheetId="1" r:id="rId1"/>
    <sheet name="Interest rates" sheetId="2" r:id="rId2"/>
    <sheet name="Exchange rates" sheetId="3" r:id="rId3"/>
    <sheet name="Main CR objectives" sheetId="4" r:id="rId4"/>
    <sheet name="Key RC indicators" sheetId="5" r:id="rId5"/>
    <sheet name="Income statement" sheetId="6" r:id="rId6"/>
    <sheet name="Quarterly income statement" sheetId="7" r:id="rId7"/>
    <sheet name="calculos homogeneos" sheetId="8" state="hidden" r:id="rId8"/>
    <sheet name="Income Statement (% ATA)" sheetId="9" r:id="rId9"/>
    <sheet name="Yields and costs" sheetId="10" r:id="rId10"/>
    <sheet name="Eficiencia" sheetId="11" state="hidden" r:id="rId11"/>
    <sheet name="Fee Income" sheetId="12" r:id="rId12"/>
    <sheet name="Operating expenses &amp; efficiency" sheetId="13" r:id="rId13"/>
    <sheet name="EP and RAROC" sheetId="14" r:id="rId14"/>
    <sheet name="Balance sheet" sheetId="15" r:id="rId15"/>
    <sheet name="Lending" sheetId="16" r:id="rId16"/>
    <sheet name="Customer funds" sheetId="17" r:id="rId17"/>
    <sheet name="Other customer funds" sheetId="18" r:id="rId18"/>
    <sheet name="Capital base (BIS II)" sheetId="19" r:id="rId19"/>
    <sheet name="Ratings" sheetId="20" r:id="rId20"/>
    <sheet name="BBVA share" sheetId="21" r:id="rId21"/>
    <sheet name="Share performance ratios" sheetId="22" r:id="rId22"/>
    <sheet name="Shareholder structure" sheetId="23" r:id="rId23"/>
    <sheet name="Maximum exposure credit risk" sheetId="24" r:id="rId24"/>
    <sheet name="Lending by sector" sheetId="25" r:id="rId25"/>
    <sheet name="Real estate risk" sheetId="26" r:id="rId26"/>
    <sheet name="Foreclosures &amp; asset purchases" sheetId="27" r:id="rId27"/>
    <sheet name="Risk statistics" sheetId="28" r:id="rId28"/>
    <sheet name="Trend in NPL" sheetId="29" r:id="rId29"/>
    <sheet name="NPL trend by business area" sheetId="30" r:id="rId30"/>
    <sheet name="Market risk by risk factor" sheetId="31" r:id="rId31"/>
    <sheet name="OTC derivatives" sheetId="32" r:id="rId32"/>
    <sheet name="Distrib. by maturity" sheetId="33" r:id="rId33"/>
    <sheet name="Operational risk capital" sheetId="34" r:id="rId34"/>
    <sheet name="Environmental risk" sheetId="35" r:id="rId35"/>
    <sheet name="Equator Principles" sheetId="36" r:id="rId36"/>
    <sheet name="B areas-profit &amp; operating" sheetId="37" r:id="rId37"/>
    <sheet name="Recurrent economic profit" sheetId="38" r:id="rId38"/>
    <sheet name="Spain and Portugal" sheetId="39" r:id="rId39"/>
    <sheet name="Mexico" sheetId="40" r:id="rId40"/>
    <sheet name="South America" sheetId="41" r:id="rId41"/>
    <sheet name="South America banks" sheetId="42" r:id="rId42"/>
    <sheet name="South America (by country)" sheetId="43" r:id="rId43"/>
    <sheet name="The United States" sheetId="44" r:id="rId44"/>
    <sheet name="WB&amp;AM" sheetId="45" r:id="rId45"/>
    <sheet name="WB&amp;AM includ. America" sheetId="46" r:id="rId46"/>
    <sheet name="Corporate Activities" sheetId="47" r:id="rId47"/>
    <sheet name="Microfinance Foundation" sheetId="48" r:id="rId48"/>
    <sheet name="Banking plan SouthAme" sheetId="49" r:id="rId49"/>
    <sheet name="Banking plan Mex" sheetId="50" r:id="rId50"/>
    <sheet name="Customer satisfaction" sheetId="51" r:id="rId51"/>
    <sheet name="Distrib. functions by gender" sheetId="52" r:id="rId52"/>
    <sheet name="Turnover" sheetId="53" r:id="rId53"/>
    <sheet name="Contracts by gender" sheetId="54" r:id="rId54"/>
    <sheet name="Training" sheetId="55" r:id="rId55"/>
    <sheet name="Consolidated time series" sheetId="56" r:id="rId56"/>
  </sheets>
  <externalReferences>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A_impresión_IM" localSheetId="55">#REF!</definedName>
    <definedName name="A_impresión_IM" localSheetId="11">#REF!</definedName>
    <definedName name="A_impresión_IM" localSheetId="8">#REF!</definedName>
    <definedName name="A_impresión_IM" localSheetId="30">#REF!</definedName>
    <definedName name="A_impresión_IM" localSheetId="23">#REF!</definedName>
    <definedName name="A_impresión_IM" localSheetId="29">#REF!</definedName>
    <definedName name="A_impresión_IM" localSheetId="31">#REF!</definedName>
    <definedName name="A_impresión_IM" localSheetId="22">#REF!</definedName>
    <definedName name="A_impresión_IM" localSheetId="41">#REF!</definedName>
    <definedName name="A_impresión_IM">#REF!</definedName>
    <definedName name="_xlnm.Print_Area" localSheetId="14">'Balance sheet'!$A$1:$E$50</definedName>
    <definedName name="_xlnm.Print_Area" localSheetId="20">'BBVA share'!$A$3:$D$20</definedName>
    <definedName name="_xlnm.Print_Area" localSheetId="18">'Capital base (BIS II)'!$A$1:$D$38</definedName>
    <definedName name="_xlnm.Print_Area" localSheetId="46">'Corporate Activities'!$A$1:$D$62</definedName>
    <definedName name="_xlnm.Print_Area" localSheetId="16">'Customer funds'!$A$1:$E$34</definedName>
    <definedName name="_xlnm.Print_Area" localSheetId="10">'Eficiencia'!$A$1:$E$23</definedName>
    <definedName name="_xlnm.Print_Area" localSheetId="13">'EP and RAROC'!$A$1:$E$26</definedName>
    <definedName name="_xlnm.Print_Area" localSheetId="2">'Exchange rates'!$A$1:$G$20</definedName>
    <definedName name="_xlnm.Print_Area" localSheetId="11">'Fee Income'!$A$1:$E$19</definedName>
    <definedName name="_xlnm.Print_Area" localSheetId="26">'Foreclosures &amp; asset purchases'!$A$1:$C$13</definedName>
    <definedName name="_xlnm.Print_Area" localSheetId="0">'Highlights'!$A$1:$F$71</definedName>
    <definedName name="_xlnm.Print_Area" localSheetId="5">'Income statement'!$A$1:$E$46</definedName>
    <definedName name="_xlnm.Print_Area" localSheetId="8">'Income Statement (% ATA)'!$A$1:$D$37</definedName>
    <definedName name="_xlnm.Print_Area" localSheetId="1">'Interest rates'!$A$1:$J$19</definedName>
    <definedName name="_xlnm.Print_Area" localSheetId="15">'Lending'!$A$1:$E$29</definedName>
    <definedName name="_xlnm.Print_Area" localSheetId="39">'Mexico'!$A$1:$O$77</definedName>
    <definedName name="_xlnm.Print_Area" localSheetId="12">'Operating expenses &amp; efficiency'!$A$1:$E$34</definedName>
    <definedName name="_xlnm.Print_Area" localSheetId="17">'Other customer funds'!$A$1:$E$34</definedName>
    <definedName name="_xlnm.Print_Area" localSheetId="6">'Quarterly income statement'!$A$1:$J$45</definedName>
    <definedName name="_xlnm.Print_Area" localSheetId="19">'Ratings'!$A$1:$E$14</definedName>
    <definedName name="_xlnm.Print_Area" localSheetId="25">'Real estate risk'!$A$1:$E$13</definedName>
    <definedName name="_xlnm.Print_Area" localSheetId="21">'Share performance ratios'!$A$1:$D$15</definedName>
    <definedName name="_xlnm.Print_Area" localSheetId="22">'Shareholder structure'!$A$1:$F$17</definedName>
    <definedName name="_xlnm.Print_Area" localSheetId="40">'South America'!$A$1:$O$77</definedName>
    <definedName name="_xlnm.Print_Area" localSheetId="42">'South America (by country)'!$A$1:$K$20</definedName>
    <definedName name="_xlnm.Print_Area" localSheetId="41">'South America banks'!$A$1:$Z$56</definedName>
    <definedName name="_xlnm.Print_Area" localSheetId="38">'Spain and Portugal'!$A$1:$D$74</definedName>
    <definedName name="_xlnm.Print_Area" localSheetId="43">'The United States'!$A$1:$E$79</definedName>
    <definedName name="_xlnm.Print_Area" localSheetId="44">'WB&amp;AM'!$A$1:$L$75</definedName>
    <definedName name="_xlnm.Print_Area" localSheetId="45">'WB&amp;AM includ. America'!$A$1:$D$21</definedName>
    <definedName name="_xlnm.Print_Area" localSheetId="9">'Yields and costs'!$A$1:$J$33</definedName>
    <definedName name="AS2DocOpenMode" hidden="1">"AS2DocumentEdit"</definedName>
    <definedName name="BAS" localSheetId="18">#REF!</definedName>
    <definedName name="BAS">#REF!</definedName>
    <definedName name="DATOS">'[3]Datos'!$A$10:$F$90</definedName>
    <definedName name="DIAS" localSheetId="18">#REF!</definedName>
    <definedName name="DIAS">#REF!</definedName>
    <definedName name="Entidades">#REF!</definedName>
    <definedName name="error" localSheetId="55">#REF!</definedName>
    <definedName name="error" localSheetId="11">#REF!</definedName>
    <definedName name="error" localSheetId="8">#REF!</definedName>
    <definedName name="error" localSheetId="30">#REF!</definedName>
    <definedName name="error" localSheetId="23">#REF!</definedName>
    <definedName name="error" localSheetId="29">#REF!</definedName>
    <definedName name="error" localSheetId="31">#REF!</definedName>
    <definedName name="error" localSheetId="22">#REF!</definedName>
    <definedName name="error" localSheetId="41">#REF!</definedName>
    <definedName name="error">#REF!</definedName>
    <definedName name="EssfHasNonUnique" localSheetId="39">"FALSE"</definedName>
    <definedName name="EssLatest" localSheetId="0">"AC"</definedName>
    <definedName name="EssOptions" localSheetId="0">"A2100000000121000011001101020_010010"</definedName>
    <definedName name="EssOptions" localSheetId="39">"A1100000000121000011001100020_01000"</definedName>
    <definedName name="EssSamplingValue" localSheetId="0">100</definedName>
    <definedName name="EssSamplingValue" localSheetId="39">100</definedName>
    <definedName name="FECHA" localSheetId="18">'[2]BRASIL'!#REF!</definedName>
    <definedName name="FECHA">'[2]BRASIL'!#REF!</definedName>
    <definedName name="FIX" localSheetId="18">#REF!</definedName>
    <definedName name="FIX">#REF!</definedName>
    <definedName name="Inversion_total_Latam">'[9]Posiciones'!$L$24</definedName>
    <definedName name="ll" localSheetId="18">'[2]BRASIL'!#REF!</definedName>
    <definedName name="ll">'[2]BRASIL'!#REF!</definedName>
    <definedName name="nada" localSheetId="18">#REF!</definedName>
    <definedName name="nada">#REF!</definedName>
    <definedName name="Nominal_emision__Rang2" localSheetId="55">#REF!</definedName>
    <definedName name="Nominal_emision__Rang2" localSheetId="11">#REF!</definedName>
    <definedName name="Nominal_emision__Rang2" localSheetId="8">#REF!</definedName>
    <definedName name="Nominal_emision__Rang2" localSheetId="30">#REF!</definedName>
    <definedName name="Nominal_emision__Rang2" localSheetId="23">#REF!</definedName>
    <definedName name="Nominal_emision__Rang2" localSheetId="29">#REF!</definedName>
    <definedName name="Nominal_emision__Rang2" localSheetId="31">#REF!</definedName>
    <definedName name="Nominal_emision__Rang2" localSheetId="22">#REF!</definedName>
    <definedName name="Nominal_emision__Rang2" localSheetId="41">#REF!</definedName>
    <definedName name="Nominal_emision__Rang2">#REF!</definedName>
    <definedName name="Opciones">#REF!</definedName>
    <definedName name="PREF" localSheetId="18">#REF!</definedName>
    <definedName name="PREF">#REF!</definedName>
    <definedName name="Rang10" localSheetId="55">#REF!</definedName>
    <definedName name="Rang10" localSheetId="11">#REF!</definedName>
    <definedName name="Rang10" localSheetId="8">#REF!</definedName>
    <definedName name="Rang10" localSheetId="30">#REF!</definedName>
    <definedName name="Rang10" localSheetId="23">#REF!</definedName>
    <definedName name="Rang10" localSheetId="29">#REF!</definedName>
    <definedName name="Rang10" localSheetId="31">#REF!</definedName>
    <definedName name="Rang10" localSheetId="22">#REF!</definedName>
    <definedName name="Rang10" localSheetId="41">#REF!</definedName>
    <definedName name="Rang10">#REF!</definedName>
    <definedName name="Rang11" localSheetId="55">#REF!</definedName>
    <definedName name="Rang11" localSheetId="11">#REF!</definedName>
    <definedName name="Rang11" localSheetId="8">#REF!</definedName>
    <definedName name="Rang11" localSheetId="30">#REF!</definedName>
    <definedName name="Rang11" localSheetId="23">#REF!</definedName>
    <definedName name="Rang11" localSheetId="29">#REF!</definedName>
    <definedName name="Rang11" localSheetId="31">#REF!</definedName>
    <definedName name="Rang11" localSheetId="22">#REF!</definedName>
    <definedName name="Rang11" localSheetId="41">#REF!</definedName>
    <definedName name="Rang11">#REF!</definedName>
    <definedName name="Rang2" localSheetId="55">#REF!</definedName>
    <definedName name="Rang2" localSheetId="11">#REF!</definedName>
    <definedName name="Rang2" localSheetId="8">#REF!</definedName>
    <definedName name="Rang2" localSheetId="30">#REF!</definedName>
    <definedName name="Rang2" localSheetId="23">#REF!</definedName>
    <definedName name="Rang2" localSheetId="29">#REF!</definedName>
    <definedName name="Rang2" localSheetId="31">#REF!</definedName>
    <definedName name="Rang2" localSheetId="22">#REF!</definedName>
    <definedName name="Rang2" localSheetId="41">#REF!</definedName>
    <definedName name="Rang2">#REF!</definedName>
    <definedName name="Rang3" localSheetId="55">#REF!</definedName>
    <definedName name="Rang3" localSheetId="11">#REF!</definedName>
    <definedName name="Rang3" localSheetId="8">#REF!</definedName>
    <definedName name="Rang3" localSheetId="30">#REF!</definedName>
    <definedName name="Rang3" localSheetId="23">#REF!</definedName>
    <definedName name="Rang3" localSheetId="29">#REF!</definedName>
    <definedName name="Rang3" localSheetId="31">#REF!</definedName>
    <definedName name="Rang3" localSheetId="22">#REF!</definedName>
    <definedName name="Rang3" localSheetId="41">#REF!</definedName>
    <definedName name="Rang3">#REF!</definedName>
    <definedName name="Rang4" localSheetId="55">#REF!</definedName>
    <definedName name="Rang4" localSheetId="11">#REF!</definedName>
    <definedName name="Rang4" localSheetId="8">#REF!</definedName>
    <definedName name="Rang4" localSheetId="30">#REF!</definedName>
    <definedName name="Rang4" localSheetId="23">#REF!</definedName>
    <definedName name="Rang4" localSheetId="29">#REF!</definedName>
    <definedName name="Rang4" localSheetId="31">#REF!</definedName>
    <definedName name="Rang4" localSheetId="22">#REF!</definedName>
    <definedName name="Rang4" localSheetId="41">#REF!</definedName>
    <definedName name="Rang4">#REF!</definedName>
    <definedName name="Rang7" localSheetId="55">#REF!</definedName>
    <definedName name="Rang7" localSheetId="11">#REF!</definedName>
    <definedName name="Rang7" localSheetId="8">#REF!</definedName>
    <definedName name="Rang7" localSheetId="30">#REF!</definedName>
    <definedName name="Rang7" localSheetId="23">#REF!</definedName>
    <definedName name="Rang7" localSheetId="29">#REF!</definedName>
    <definedName name="Rang7" localSheetId="31">#REF!</definedName>
    <definedName name="Rang7" localSheetId="22">#REF!</definedName>
    <definedName name="Rang7" localSheetId="41">#REF!</definedName>
    <definedName name="Rang7">#REF!</definedName>
    <definedName name="Rang8" localSheetId="55">#REF!</definedName>
    <definedName name="Rang8" localSheetId="11">#REF!</definedName>
    <definedName name="Rang8" localSheetId="8">#REF!</definedName>
    <definedName name="Rang8" localSheetId="30">#REF!</definedName>
    <definedName name="Rang8" localSheetId="23">#REF!</definedName>
    <definedName name="Rang8" localSheetId="29">#REF!</definedName>
    <definedName name="Rang8" localSheetId="31">#REF!</definedName>
    <definedName name="Rang8" localSheetId="22">#REF!</definedName>
    <definedName name="Rang8" localSheetId="41">#REF!</definedName>
    <definedName name="Rang8">#REF!</definedName>
    <definedName name="Rang9" localSheetId="55">#REF!</definedName>
    <definedName name="Rang9" localSheetId="11">#REF!</definedName>
    <definedName name="Rang9" localSheetId="8">#REF!</definedName>
    <definedName name="Rang9" localSheetId="30">#REF!</definedName>
    <definedName name="Rang9" localSheetId="23">#REF!</definedName>
    <definedName name="Rang9" localSheetId="29">#REF!</definedName>
    <definedName name="Rang9" localSheetId="31">#REF!</definedName>
    <definedName name="Rang9" localSheetId="22">#REF!</definedName>
    <definedName name="Rang9" localSheetId="41">#REF!</definedName>
    <definedName name="Rang9">#REF!</definedName>
    <definedName name="RANGO">'[6]TABLA_EPIGRAFES'!#REF!</definedName>
    <definedName name="RANGO2">'[7]TABLA_EPIGRAFES'!#REF!</definedName>
    <definedName name="SDES">'[5]DATOS'!$A$11:$J$50</definedName>
    <definedName name="Tabla0">#REF!</definedName>
    <definedName name="Tabla1">#REF!</definedName>
    <definedName name="Tabla2">#REF!</definedName>
    <definedName name="TC" localSheetId="18">'[2]REDEXTERIOR'!#REF!</definedName>
    <definedName name="TC">'[2]REDEXTERIOR'!#REF!</definedName>
    <definedName name="Tipo_Importe__Rang3" localSheetId="55">#REF!</definedName>
    <definedName name="Tipo_Importe__Rang3" localSheetId="11">#REF!</definedName>
    <definedName name="Tipo_Importe__Rang3" localSheetId="8">#REF!</definedName>
    <definedName name="Tipo_Importe__Rang3" localSheetId="30">#REF!</definedName>
    <definedName name="Tipo_Importe__Rang3" localSheetId="23">#REF!</definedName>
    <definedName name="Tipo_Importe__Rang3" localSheetId="29">#REF!</definedName>
    <definedName name="Tipo_Importe__Rang3" localSheetId="31">#REF!</definedName>
    <definedName name="Tipo_Importe__Rang3" localSheetId="22">#REF!</definedName>
    <definedName name="Tipo_Importe__Rang3" localSheetId="41">#REF!</definedName>
    <definedName name="Tipo_Importe__Rang3">#REF!</definedName>
    <definedName name="TIPO2">'[7]Tabla_de_Tipos'!$B$6:$N$6</definedName>
    <definedName name="tipos">#REF!</definedName>
    <definedName name="_xlnm.Print_Titles" localSheetId="11">'Fee Income'!$A:$A</definedName>
    <definedName name="_xlnm.Print_Titles" localSheetId="12">'Operating expenses &amp; efficiency'!$A:$A</definedName>
  </definedNames>
  <calcPr fullCalcOnLoad="1"/>
</workbook>
</file>

<file path=xl/sharedStrings.xml><?xml version="1.0" encoding="utf-8"?>
<sst xmlns="http://schemas.openxmlformats.org/spreadsheetml/2006/main" count="1699" uniqueCount="924">
  <si>
    <t>Impairment on financial assets (net)</t>
  </si>
  <si>
    <t>Provisions (net)</t>
  </si>
  <si>
    <t>Other gains (losses)</t>
  </si>
  <si>
    <t>INCOME BEFORE TAX</t>
  </si>
  <si>
    <t>Income tax</t>
  </si>
  <si>
    <t>NET INCOME</t>
  </si>
  <si>
    <t>Non-controlling interests</t>
  </si>
  <si>
    <t>NET ATTRIBUTABLE PROFIT</t>
  </si>
  <si>
    <r>
      <t xml:space="preserve">Net one-offs </t>
    </r>
    <r>
      <rPr>
        <vertAlign val="superscript"/>
        <sz val="10"/>
        <rFont val="Tahoma"/>
        <family val="2"/>
      </rPr>
      <t>(1)</t>
    </r>
  </si>
  <si>
    <t>NET ATTRIBUTABLE PROFIT (excluding one-offs)</t>
  </si>
  <si>
    <r>
      <t xml:space="preserve">BBVA Group Highlights </t>
    </r>
    <r>
      <rPr>
        <sz val="10"/>
        <color indexed="8"/>
        <rFont val="Tahoma"/>
        <family val="2"/>
      </rPr>
      <t>(Consolidated figures)</t>
    </r>
  </si>
  <si>
    <r>
      <t>Net attributable profit excluding one-offs</t>
    </r>
    <r>
      <rPr>
        <vertAlign val="superscript"/>
        <sz val="10"/>
        <color indexed="8"/>
        <rFont val="Tahoma"/>
        <family val="2"/>
      </rPr>
      <t xml:space="preserve"> (1)</t>
    </r>
  </si>
  <si>
    <r>
      <t xml:space="preserve">Net attributable profit per share (euros) </t>
    </r>
    <r>
      <rPr>
        <vertAlign val="superscript"/>
        <sz val="10"/>
        <color indexed="8"/>
        <rFont val="Tahoma"/>
        <family val="2"/>
      </rPr>
      <t>(2)</t>
    </r>
  </si>
  <si>
    <r>
      <t>Net attributable profit per share excluding one-offs (euros)</t>
    </r>
    <r>
      <rPr>
        <vertAlign val="superscript"/>
        <sz val="10"/>
        <color indexed="8"/>
        <rFont val="Tahoma"/>
        <family val="2"/>
      </rPr>
      <t xml:space="preserve"> (1 - 2)</t>
    </r>
  </si>
  <si>
    <r>
      <t xml:space="preserve">ROE excluding one-offs </t>
    </r>
    <r>
      <rPr>
        <vertAlign val="superscript"/>
        <sz val="10"/>
        <color indexed="8"/>
        <rFont val="Tahoma"/>
        <family val="2"/>
      </rPr>
      <t xml:space="preserve"> (1)</t>
    </r>
  </si>
  <si>
    <r>
      <t xml:space="preserve">ROA excluding one-offs </t>
    </r>
    <r>
      <rPr>
        <vertAlign val="superscript"/>
        <sz val="10"/>
        <color indexed="8"/>
        <rFont val="Tahoma"/>
        <family val="2"/>
      </rPr>
      <t xml:space="preserve"> (1)</t>
    </r>
  </si>
  <si>
    <r>
      <t xml:space="preserve">RORWA excluding one-offs </t>
    </r>
    <r>
      <rPr>
        <vertAlign val="superscript"/>
        <sz val="10"/>
        <color indexed="8"/>
        <rFont val="Tahoma"/>
        <family val="2"/>
      </rPr>
      <t xml:space="preserve"> (1)</t>
    </r>
  </si>
  <si>
    <r>
      <t>D</t>
    </r>
    <r>
      <rPr>
        <b/>
        <sz val="9"/>
        <color indexed="9"/>
        <rFont val="Tahoma"/>
        <family val="2"/>
      </rPr>
      <t xml:space="preserve">% at constant </t>
    </r>
  </si>
  <si>
    <r>
      <t>Basic earnings per share (euros)</t>
    </r>
    <r>
      <rPr>
        <b/>
        <vertAlign val="superscript"/>
        <sz val="9.5"/>
        <rFont val="Tahoma"/>
        <family val="2"/>
      </rPr>
      <t xml:space="preserve"> (2)</t>
    </r>
  </si>
  <si>
    <r>
      <t>Basic earnings per share excluding one-offs (euros)</t>
    </r>
    <r>
      <rPr>
        <b/>
        <vertAlign val="superscript"/>
        <sz val="9.5"/>
        <rFont val="Tahoma"/>
        <family val="2"/>
      </rPr>
      <t xml:space="preserve"> (2) </t>
    </r>
  </si>
  <si>
    <t>Share performance ratios</t>
  </si>
  <si>
    <t>Yield (Dividend/Price; %)</t>
  </si>
  <si>
    <t>Interest rates</t>
  </si>
  <si>
    <t>Official ECB rate</t>
  </si>
  <si>
    <t>Euribor 3 months</t>
  </si>
  <si>
    <t>Euribor 1 year</t>
  </si>
  <si>
    <t>Spain 10-year bond</t>
  </si>
  <si>
    <t>USA 10-year bond</t>
  </si>
  <si>
    <t>USA Federal rates</t>
  </si>
  <si>
    <t>TIIE (Mexico)</t>
  </si>
  <si>
    <t xml:space="preserve">4Q </t>
  </si>
  <si>
    <t>3Q</t>
  </si>
  <si>
    <t>2Q</t>
  </si>
  <si>
    <t>1Q</t>
  </si>
  <si>
    <t>Exchange rates</t>
  </si>
  <si>
    <t xml:space="preserve"> (Expressed in currency/euro)</t>
  </si>
  <si>
    <t>Mexican peso</t>
  </si>
  <si>
    <t>U.S. dollar</t>
  </si>
  <si>
    <t>Argentinean peso</t>
  </si>
  <si>
    <t>Chilean peso</t>
  </si>
  <si>
    <t>Colombian peso</t>
  </si>
  <si>
    <t>Peruvian new sol</t>
  </si>
  <si>
    <t>Venezuelan bolivar fuerte</t>
  </si>
  <si>
    <t>Year-end exchange rates</t>
  </si>
  <si>
    <r>
      <t>D</t>
    </r>
    <r>
      <rPr>
        <b/>
        <sz val="10"/>
        <color indexed="9"/>
        <rFont val="Tahoma"/>
        <family val="2"/>
      </rPr>
      <t>% on</t>
    </r>
  </si>
  <si>
    <t>Average exchange rates</t>
  </si>
  <si>
    <r>
      <t>Consolidated income statement</t>
    </r>
    <r>
      <rPr>
        <b/>
        <sz val="16"/>
        <rFont val="Tahoma"/>
        <family val="2"/>
      </rPr>
      <t>: quarterly evolution</t>
    </r>
  </si>
  <si>
    <t>Net fees and commissions</t>
  </si>
  <si>
    <r>
      <t xml:space="preserve">Net one-offs </t>
    </r>
    <r>
      <rPr>
        <vertAlign val="superscript"/>
        <sz val="10"/>
        <color indexed="8"/>
        <rFont val="Tahoma"/>
        <family val="2"/>
      </rPr>
      <t>(1)</t>
    </r>
  </si>
  <si>
    <t xml:space="preserve">NET ATTRIBUTABLE PROFIT (excluding one-offs) </t>
  </si>
  <si>
    <t>EARNINGS PER SHARE</t>
  </si>
  <si>
    <t xml:space="preserve">(1) In the third quarter, both for 2009 and 2010, includes capital gains from the sale-and-leaseback of retail branches which have been allocated to generic provisions for NPA, with no effect on </t>
  </si>
  <si>
    <t>4Q</t>
  </si>
  <si>
    <t>Breakdown of yields and costs</t>
  </si>
  <si>
    <t>Cash and balances with central banks</t>
  </si>
  <si>
    <t>Financial assets and derivatives</t>
  </si>
  <si>
    <t>Loans and advances to credit institutions</t>
  </si>
  <si>
    <t>Loans and advances to customers</t>
  </si>
  <si>
    <t xml:space="preserve">      - Domestic</t>
  </si>
  <si>
    <t xml:space="preserve">      - Other</t>
  </si>
  <si>
    <t xml:space="preserve">  . Foreign currencies</t>
  </si>
  <si>
    <t>Other assets</t>
  </si>
  <si>
    <t>TOTAL ASSETS</t>
  </si>
  <si>
    <t>Deposits from central banks and credit institutions</t>
  </si>
  <si>
    <t>Deposits from customers</t>
  </si>
  <si>
    <t>Debt certificates and subordinated liabilities</t>
  </si>
  <si>
    <t>Other liabilities</t>
  </si>
  <si>
    <t>Equity</t>
  </si>
  <si>
    <t>TOTAL LIABILITIES AND EQUITY</t>
  </si>
  <si>
    <t>NET INTEREST INCOME/AVERAGE TOTAL ASSETS (ATA)</t>
  </si>
  <si>
    <t>% of ATA</t>
  </si>
  <si>
    <t>% Yield/Cost</t>
  </si>
  <si>
    <t>Breakdown of operating costs and efficiency calculation</t>
  </si>
  <si>
    <t>PERSONNEL EXPENSES</t>
  </si>
  <si>
    <t>Wages and salaries</t>
  </si>
  <si>
    <t>Employee welfare expenses</t>
  </si>
  <si>
    <t>Training expenses and other</t>
  </si>
  <si>
    <t>GENERAL AND ADMINISTRATIVE EXPENSES</t>
  </si>
  <si>
    <t>Premises</t>
  </si>
  <si>
    <t>IT</t>
  </si>
  <si>
    <t>Communications</t>
  </si>
  <si>
    <t>Advertising and publicity</t>
  </si>
  <si>
    <t>Corporate expenses</t>
  </si>
  <si>
    <t>Other expenses</t>
  </si>
  <si>
    <t>Levies and taxes</t>
  </si>
  <si>
    <t>ADMINISTRATION COSTS</t>
  </si>
  <si>
    <t>DEPRECIATION AND AMORTIZATION</t>
  </si>
  <si>
    <t>OPERATING COSTS</t>
  </si>
  <si>
    <t>EFFICIENCY RATIO
(Operating costs/gross income, in %)</t>
  </si>
  <si>
    <t>Consolidated balance sheet</t>
  </si>
  <si>
    <t>Financial assets held for trading</t>
  </si>
  <si>
    <t>Other financial assets designated at fair value through profit or loss</t>
  </si>
  <si>
    <t>Available-for-sale financial assets</t>
  </si>
  <si>
    <t>Loans and receivables</t>
  </si>
  <si>
    <t>. Loans and advances to credit institutions</t>
  </si>
  <si>
    <t>. Loans and advances to customers</t>
  </si>
  <si>
    <t>. Other</t>
  </si>
  <si>
    <t>Held-to-maturity investments</t>
  </si>
  <si>
    <t>Investments in entities accounted for using the equity method</t>
  </si>
  <si>
    <t>Tangible assets</t>
  </si>
  <si>
    <t>Intangible assets</t>
  </si>
  <si>
    <t>Financial liabilities held for trading</t>
  </si>
  <si>
    <t>Other financial liabilities at fair value through profit or loss</t>
  </si>
  <si>
    <t>Financial liabilities at amortized cost</t>
  </si>
  <si>
    <t>. Deposits from central banks and credit institutions</t>
  </si>
  <si>
    <t>. Deposits from customers</t>
  </si>
  <si>
    <t>. Debt certificates</t>
  </si>
  <si>
    <t>. Subordinated liabilities</t>
  </si>
  <si>
    <t>. Other financial liabilities</t>
  </si>
  <si>
    <t>Liabilities under insurance contracts</t>
  </si>
  <si>
    <t>TOTAL LIABILITIES</t>
  </si>
  <si>
    <t>Valuation adjustments</t>
  </si>
  <si>
    <t>Stockholders' funds</t>
  </si>
  <si>
    <t>TOTAL EQUITY</t>
  </si>
  <si>
    <t>TOTAL EQUITY AND LIABILITIES</t>
  </si>
  <si>
    <r>
      <t>MEMORANDUM ITEM</t>
    </r>
    <r>
      <rPr>
        <b/>
        <sz val="8"/>
        <color indexed="8"/>
        <rFont val="Tahoma"/>
        <family val="2"/>
      </rPr>
      <t>:</t>
    </r>
  </si>
  <si>
    <t>Contingent liabilities</t>
  </si>
  <si>
    <r>
      <t>MEMORANDUM ITEM</t>
    </r>
    <r>
      <rPr>
        <b/>
        <sz val="8"/>
        <color indexed="8"/>
        <rFont val="Tahoma"/>
        <family val="2"/>
      </rPr>
      <t xml:space="preserve">: </t>
    </r>
  </si>
  <si>
    <t>Average total assets</t>
  </si>
  <si>
    <t>Average stockholders' funds</t>
  </si>
  <si>
    <t>Average risk weighted assets</t>
  </si>
  <si>
    <t xml:space="preserve">Total lending </t>
  </si>
  <si>
    <t>Domestic sector</t>
  </si>
  <si>
    <t xml:space="preserve">  Public sector</t>
  </si>
  <si>
    <t xml:space="preserve">  Other domestic sectors</t>
  </si>
  <si>
    <t>. Secured loans</t>
  </si>
  <si>
    <t>. Commercial loans</t>
  </si>
  <si>
    <t>. Financial leases</t>
  </si>
  <si>
    <t>. Other term loans</t>
  </si>
  <si>
    <t>. Credit card debtors</t>
  </si>
  <si>
    <t>. Other demand and miscellaneous debtors</t>
  </si>
  <si>
    <t>. Other financial assets</t>
  </si>
  <si>
    <t>. Non-performing loans</t>
  </si>
  <si>
    <t>Non-domestic sector</t>
  </si>
  <si>
    <t xml:space="preserve">  Secured loans</t>
  </si>
  <si>
    <t xml:space="preserve">  Other loans</t>
  </si>
  <si>
    <t xml:space="preserve">  Non-performing loans</t>
  </si>
  <si>
    <t>TOTAL LENDING (GROSS)</t>
  </si>
  <si>
    <t>Loan-loss provisions</t>
  </si>
  <si>
    <t xml:space="preserve">TOTAL NET LENDING </t>
  </si>
  <si>
    <t>Customer funds</t>
  </si>
  <si>
    <t>CUSTOMER FUNDS ON BALANCE SHEET</t>
  </si>
  <si>
    <t>DEPOSITS FROM CUSTOMERS</t>
  </si>
  <si>
    <t>. Current and savings accounts</t>
  </si>
  <si>
    <t>. Time deposits</t>
  </si>
  <si>
    <t>. Assets sold under repurchase agreement and other</t>
  </si>
  <si>
    <t xml:space="preserve">  Current and savings accounts</t>
  </si>
  <si>
    <t xml:space="preserve">  Time deposits</t>
  </si>
  <si>
    <t xml:space="preserve">  Assets sold under repurchase agreement and other</t>
  </si>
  <si>
    <t>DEBT CERTIFICATES</t>
  </si>
  <si>
    <t>Mortgage bonds</t>
  </si>
  <si>
    <t>Other debt certificates</t>
  </si>
  <si>
    <t>SUBORDINATED LIABILITIES</t>
  </si>
  <si>
    <t>OTHER CUSTOMER FUNDS</t>
  </si>
  <si>
    <t>Mutual funds</t>
  </si>
  <si>
    <t>Pension funds</t>
  </si>
  <si>
    <t>Customer portfolios</t>
  </si>
  <si>
    <t>TOTAL CUSTOMER FUNDS</t>
  </si>
  <si>
    <t>SPAIN</t>
  </si>
  <si>
    <t>MUTUAL FUNDS</t>
  </si>
  <si>
    <t>Mutual funds (ex real estate)</t>
  </si>
  <si>
    <t>. Guaranteed</t>
  </si>
  <si>
    <t>. Monetary and short-term fixed-income</t>
  </si>
  <si>
    <t>. Long-term fixed-income</t>
  </si>
  <si>
    <t>. Balanced</t>
  </si>
  <si>
    <t>. Equity</t>
  </si>
  <si>
    <r>
      <t>. Others</t>
    </r>
    <r>
      <rPr>
        <vertAlign val="superscript"/>
        <sz val="10"/>
        <color indexed="8"/>
        <rFont val="Tahoma"/>
        <family val="2"/>
      </rPr>
      <t xml:space="preserve"> (1)</t>
    </r>
  </si>
  <si>
    <t>Real estate investment trusts</t>
  </si>
  <si>
    <t>Private equity funds</t>
  </si>
  <si>
    <t>PENSION FUNDS</t>
  </si>
  <si>
    <t>Individual pension plans</t>
  </si>
  <si>
    <t>Corporate pension funds</t>
  </si>
  <si>
    <t>CUSTOMER PORTFOLIOS</t>
  </si>
  <si>
    <t>REST OF THE WORLD</t>
  </si>
  <si>
    <t>Mutual funds and investment companies</t>
  </si>
  <si>
    <t>(1) Including absolut return and passive management funds.</t>
  </si>
  <si>
    <t>Capital base (BIS II Regulation)</t>
  </si>
  <si>
    <t>Shareholders' funds</t>
  </si>
  <si>
    <t>Adjustments</t>
  </si>
  <si>
    <t>Mandatory convertible bonds</t>
  </si>
  <si>
    <t>Preference shares</t>
  </si>
  <si>
    <t xml:space="preserve">CAPITAL (TIER I) </t>
  </si>
  <si>
    <t>Subordinated debt and other</t>
  </si>
  <si>
    <t>Deductions</t>
  </si>
  <si>
    <t>OTHER ELIGIBLE CAPITAL (TIER II)</t>
  </si>
  <si>
    <t>CAPITAL BASE</t>
  </si>
  <si>
    <t>Minimum capital requirement (BIS II Regulation)</t>
  </si>
  <si>
    <t>CAPITAL SURPLUS</t>
  </si>
  <si>
    <t>RISK-WEIGHTED ASSETS</t>
  </si>
  <si>
    <t>BIS RATIO  (%)</t>
  </si>
  <si>
    <r>
      <t>TIER I (%)</t>
    </r>
    <r>
      <rPr>
        <b/>
        <sz val="8"/>
        <color indexed="8"/>
        <rFont val="Tahoma"/>
        <family val="2"/>
      </rPr>
      <t xml:space="preserve"> </t>
    </r>
  </si>
  <si>
    <t>Financial</t>
  </si>
  <si>
    <t>Long term</t>
  </si>
  <si>
    <t>Short term</t>
  </si>
  <si>
    <t>strength</t>
  </si>
  <si>
    <t>Outlook</t>
  </si>
  <si>
    <t>Negative</t>
  </si>
  <si>
    <t>The BBVA share</t>
  </si>
  <si>
    <t>Number of shares issued</t>
  </si>
  <si>
    <t>MEMORANDUM ITEM:</t>
  </si>
  <si>
    <t>Income statement</t>
  </si>
  <si>
    <t>Provisions (net) and other gains (losses)</t>
  </si>
  <si>
    <t>(1) At constant exchange rate.</t>
  </si>
  <si>
    <t>Balance sheet</t>
  </si>
  <si>
    <t>TOTAL ASSETS / LIABILITIES AND EQUITY</t>
  </si>
  <si>
    <r>
      <t>Customer deposits</t>
    </r>
    <r>
      <rPr>
        <vertAlign val="superscript"/>
        <sz val="10"/>
        <rFont val="Tahoma"/>
        <family val="2"/>
      </rPr>
      <t xml:space="preserve"> (2)</t>
    </r>
  </si>
  <si>
    <t>(2) Excluding deposits and Bancomer´s Market unit repos.</t>
  </si>
  <si>
    <t xml:space="preserve">   Personnel expenses</t>
  </si>
  <si>
    <t xml:space="preserve">   General and administrative expenses</t>
  </si>
  <si>
    <t>(2) Including debt certificates.</t>
  </si>
  <si>
    <t>Units</t>
  </si>
  <si>
    <t>Banking businesses</t>
  </si>
  <si>
    <t>Pensions and Insurance</t>
  </si>
  <si>
    <t>South America. Data per country (banking business, pensions and insurance)</t>
  </si>
  <si>
    <t>Country</t>
  </si>
  <si>
    <r>
      <t xml:space="preserve">Other countries </t>
    </r>
    <r>
      <rPr>
        <vertAlign val="superscript"/>
        <sz val="10"/>
        <rFont val="Tahoma"/>
        <family val="2"/>
      </rPr>
      <t>(1)</t>
    </r>
  </si>
  <si>
    <t>(1) Panama, Paraguay, Uruguay, Bolivia and Ecuador. Additionally, it Includes eliminations and other charges.</t>
  </si>
  <si>
    <t>(2) Excluding deposits and repos issued by Markets unit.</t>
  </si>
  <si>
    <t>Customer deposits</t>
  </si>
  <si>
    <t xml:space="preserve"> . Deposits</t>
  </si>
  <si>
    <t xml:space="preserve"> . Assets sold under repurchase agreements</t>
  </si>
  <si>
    <t>including the Americas</t>
  </si>
  <si>
    <r>
      <t xml:space="preserve">Basic earnings per share (euros) </t>
    </r>
    <r>
      <rPr>
        <vertAlign val="superscript"/>
        <sz val="9"/>
        <color indexed="8"/>
        <rFont val="Tahoma"/>
        <family val="2"/>
      </rPr>
      <t>(2)</t>
    </r>
  </si>
  <si>
    <r>
      <t>Basic earnings per share excluding one-offs (euros)</t>
    </r>
    <r>
      <rPr>
        <vertAlign val="superscript"/>
        <sz val="9"/>
        <color indexed="8"/>
        <rFont val="Tahoma"/>
        <family val="2"/>
      </rPr>
      <t xml:space="preserve"> (2)</t>
    </r>
  </si>
  <si>
    <t>n.m.</t>
  </si>
  <si>
    <t>Stable</t>
  </si>
  <si>
    <t>Banking business</t>
  </si>
  <si>
    <r>
      <t xml:space="preserve">Net one-offs </t>
    </r>
    <r>
      <rPr>
        <vertAlign val="superscript"/>
        <sz val="10"/>
        <rFont val="Tahoma"/>
        <family val="2"/>
      </rPr>
      <t>(2)</t>
    </r>
  </si>
  <si>
    <t>(2) In the fourth quarter of 2009, 533 million euros extraordinary allocation to provisions and 998 million euros goodwill impairment charge, both amounts before tax.</t>
  </si>
  <si>
    <t>Units:</t>
  </si>
  <si>
    <t>Risk premium</t>
  </si>
  <si>
    <t>(4) Net of goodwill.</t>
  </si>
  <si>
    <r>
      <t>Tangible book value per share (euros)</t>
    </r>
    <r>
      <rPr>
        <vertAlign val="superscript"/>
        <sz val="10"/>
        <color indexed="8"/>
        <rFont val="Tahoma"/>
        <family val="2"/>
      </rPr>
      <t xml:space="preserve"> (4)</t>
    </r>
  </si>
  <si>
    <r>
      <t>Price/tangible book value (times)</t>
    </r>
    <r>
      <rPr>
        <vertAlign val="superscript"/>
        <sz val="10"/>
        <color indexed="8"/>
        <rFont val="Tahoma"/>
        <family val="2"/>
      </rPr>
      <t xml:space="preserve"> (4)</t>
    </r>
  </si>
  <si>
    <r>
      <t>Yield (Dividend/Price; %)</t>
    </r>
    <r>
      <rPr>
        <vertAlign val="superscript"/>
        <sz val="10"/>
        <color indexed="8"/>
        <rFont val="Tahoma"/>
        <family val="2"/>
      </rPr>
      <t xml:space="preserve"> (3)</t>
    </r>
  </si>
  <si>
    <r>
      <t>Dividend per share (euros)</t>
    </r>
    <r>
      <rPr>
        <vertAlign val="superscript"/>
        <sz val="10"/>
        <color indexed="8"/>
        <rFont val="Tahoma"/>
        <family val="2"/>
      </rPr>
      <t>(3)</t>
    </r>
  </si>
  <si>
    <t xml:space="preserve"> (Quarterly and annual averages)</t>
  </si>
  <si>
    <t>Year</t>
  </si>
  <si>
    <t xml:space="preserve">  with no effect on net attributable profit. And in the fourth quarter of 2009, there was an extraordinary provision and a charge for goodwill impairment in the United States.</t>
  </si>
  <si>
    <t xml:space="preserve">    with no effect on net attributable profit. And in the fourth quarter of 2009, there was an extraordinary provision and a charge for goodwill impairment in the United States.</t>
  </si>
  <si>
    <t xml:space="preserve">    In 2008, capital gains from Bradesco in the first quarter, provisions for non-recurrent early retirements in the second and fourth quarters and provision for the loss originated</t>
  </si>
  <si>
    <t xml:space="preserve">    by the Madoff fraud in the fourth quarter.</t>
  </si>
  <si>
    <t xml:space="preserve">   net attributable profit. And in the fourth quarter of 2009, there was an extraordinary provision and a charge for goodwill impairment in the United States.</t>
  </si>
  <si>
    <t xml:space="preserve">   Depreciation and amortization</t>
  </si>
  <si>
    <t>NET INCOME (ROA)</t>
  </si>
  <si>
    <t>NET INCOME (excluding one-offs) 
(ROA excluding one-offs)</t>
  </si>
  <si>
    <t>Minority interests</t>
  </si>
  <si>
    <t>Average total assets (million euros)</t>
  </si>
  <si>
    <t>MUTUAL FUNDS, PENSION FUNDS AND CUSTOMER PORTFOLIOS</t>
  </si>
  <si>
    <t>BANKING SERVICES</t>
  </si>
  <si>
    <t>Collection and payment services</t>
  </si>
  <si>
    <t>Credit and debit cards</t>
  </si>
  <si>
    <t>Securities</t>
  </si>
  <si>
    <t>Contingent liabilities and back-up lines</t>
  </si>
  <si>
    <t>by business areas</t>
  </si>
  <si>
    <t xml:space="preserve">Recurrent economic profit </t>
  </si>
  <si>
    <t>Adjusted net attributable profit</t>
  </si>
  <si>
    <t xml:space="preserve">Economic profit </t>
  </si>
  <si>
    <t xml:space="preserve"> (January-December 2010. Million euros)</t>
  </si>
  <si>
    <t>Peru</t>
  </si>
  <si>
    <t>Other fees and commissions</t>
  </si>
  <si>
    <t>NET FEES AND COMMISSIONS</t>
  </si>
  <si>
    <t xml:space="preserve">Consolidated income statement: percentage of ATA </t>
  </si>
  <si>
    <t>Economic profit and risk-adjusted return on economic capital</t>
  </si>
  <si>
    <t>Adjustments and deductions</t>
  </si>
  <si>
    <r>
      <t>RISK-ADJUSTED RETURN ON ECONOMIC CAPITAL (RAROC) = (A)/(B) * 100</t>
    </r>
    <r>
      <rPr>
        <b/>
        <vertAlign val="superscript"/>
        <sz val="10"/>
        <color indexed="8"/>
        <rFont val="Tahoma"/>
        <family val="2"/>
      </rPr>
      <t xml:space="preserve"> </t>
    </r>
  </si>
  <si>
    <r>
      <t>CORE CAPITAL</t>
    </r>
    <r>
      <rPr>
        <b/>
        <sz val="10"/>
        <color indexed="8"/>
        <rFont val="Tahoma"/>
        <family val="2"/>
      </rPr>
      <t xml:space="preserve"> (%)</t>
    </r>
  </si>
  <si>
    <t>Daily average number of shares traded</t>
  </si>
  <si>
    <t>Daily average trading (million euros)</t>
  </si>
  <si>
    <t>Maximum price (euros)</t>
  </si>
  <si>
    <t>Minimum price (euros)</t>
  </si>
  <si>
    <t>Closing price (euros)</t>
  </si>
  <si>
    <t>(1) Net of goodwill.</t>
  </si>
  <si>
    <t>Price/book value (times)</t>
  </si>
  <si>
    <t>Dividend per share (euros)</t>
  </si>
  <si>
    <t>Shareholder structure</t>
  </si>
  <si>
    <t>Shareholders</t>
  </si>
  <si>
    <t>Shares</t>
  </si>
  <si>
    <t>Number of shares</t>
  </si>
  <si>
    <t>Number</t>
  </si>
  <si>
    <t>%</t>
  </si>
  <si>
    <t>151 to 450</t>
  </si>
  <si>
    <t>451 to 1.800</t>
  </si>
  <si>
    <t>1.801 to 4.500</t>
  </si>
  <si>
    <t>4.501 to 9.000</t>
  </si>
  <si>
    <t>9.001 to 45.000</t>
  </si>
  <si>
    <t>More than 45.001</t>
  </si>
  <si>
    <r>
      <t>Tangible book value per share (euros)</t>
    </r>
    <r>
      <rPr>
        <vertAlign val="superscript"/>
        <sz val="10"/>
        <color indexed="8"/>
        <rFont val="Tahoma"/>
        <family val="2"/>
      </rPr>
      <t xml:space="preserve"> (1)</t>
    </r>
  </si>
  <si>
    <r>
      <t>Price/tangible book value (times)</t>
    </r>
    <r>
      <rPr>
        <vertAlign val="superscript"/>
        <sz val="10"/>
        <color indexed="8"/>
        <rFont val="Tahoma"/>
        <family val="2"/>
      </rPr>
      <t xml:space="preserve"> (1)</t>
    </r>
  </si>
  <si>
    <t>(31-12-2010)</t>
  </si>
  <si>
    <t>Up to 150</t>
  </si>
  <si>
    <t>General note: The consolidated accounts of the BBVA Group have been drawn up according to the International Financial Reporting Standards (IFRS)</t>
  </si>
  <si>
    <t xml:space="preserve"> adopted by the European Union and in conformity with Bank of Spain Circular 4/2004, together with the changes introduced therein.</t>
  </si>
  <si>
    <t>Off-balance sheet funds</t>
  </si>
  <si>
    <t>31-12-09</t>
  </si>
  <si>
    <t>31-12-08</t>
  </si>
  <si>
    <r>
      <t>D%</t>
    </r>
    <r>
      <rPr>
        <b/>
        <vertAlign val="superscript"/>
        <sz val="9.5"/>
        <color indexed="9"/>
        <rFont val="Symbol"/>
        <family val="1"/>
      </rPr>
      <t xml:space="preserve"> (1) </t>
    </r>
  </si>
  <si>
    <t>CONSOLIDATED TIME SERIES</t>
  </si>
  <si>
    <t>Income statements</t>
  </si>
  <si>
    <t>(Million euros)</t>
  </si>
  <si>
    <t>IFRS (Bank of Spain’s Circular 4/2004)</t>
  </si>
  <si>
    <t>Bank of Spain’s Circular 4/1991</t>
  </si>
  <si>
    <t>2003</t>
  </si>
  <si>
    <t>2002</t>
  </si>
  <si>
    <t>2000</t>
  </si>
  <si>
    <t>1999</t>
  </si>
  <si>
    <t>1998</t>
  </si>
  <si>
    <t>Gross income/ordinary revenues</t>
  </si>
  <si>
    <t>Operating income/operating profit</t>
  </si>
  <si>
    <t>Net income</t>
  </si>
  <si>
    <t>Balance sheet and business activity</t>
  </si>
  <si>
    <t>31-12-07</t>
  </si>
  <si>
    <t>31-12-06</t>
  </si>
  <si>
    <t>31-12-05</t>
  </si>
  <si>
    <t>31-12-04</t>
  </si>
  <si>
    <t>31-12-03</t>
  </si>
  <si>
    <t>31-12-02</t>
  </si>
  <si>
    <t>31-12-01</t>
  </si>
  <si>
    <t>31-12-00</t>
  </si>
  <si>
    <t>31-12-99</t>
  </si>
  <si>
    <t>31-12-98</t>
  </si>
  <si>
    <t>Loans to customers</t>
  </si>
  <si>
    <t>Additional information</t>
  </si>
  <si>
    <t>Number of shareholders (thousands)</t>
  </si>
  <si>
    <t>. Spain</t>
  </si>
  <si>
    <t>. Abroad</t>
  </si>
  <si>
    <t xml:space="preserve">    </t>
  </si>
  <si>
    <r>
      <t>IFRS</t>
    </r>
    <r>
      <rPr>
        <b/>
        <vertAlign val="superscript"/>
        <sz val="9.5"/>
        <color indexed="9"/>
        <rFont val="Tahoma"/>
        <family val="2"/>
      </rPr>
      <t xml:space="preserve"> </t>
    </r>
    <r>
      <rPr>
        <b/>
        <sz val="9.5"/>
        <color indexed="9"/>
        <rFont val="Tahoma"/>
        <family val="2"/>
      </rPr>
      <t>(Bank of Spain’s Circular 6/2008)</t>
    </r>
  </si>
  <si>
    <r>
      <t>Dividends (million euros)</t>
    </r>
    <r>
      <rPr>
        <vertAlign val="superscript"/>
        <sz val="10"/>
        <color indexed="8"/>
        <rFont val="Tahoma"/>
        <family val="2"/>
      </rPr>
      <t>(1)</t>
    </r>
  </si>
  <si>
    <r>
      <t xml:space="preserve">Number of shares (millions) </t>
    </r>
    <r>
      <rPr>
        <vertAlign val="superscript"/>
        <sz val="10"/>
        <color indexed="8"/>
        <rFont val="Tahoma"/>
        <family val="2"/>
      </rPr>
      <t>(2)</t>
    </r>
  </si>
  <si>
    <t>SOUTH AMERICA. FINANCIAL STATEMENT OF THE MAIN BANKS</t>
  </si>
  <si>
    <t>Income Statement</t>
  </si>
  <si>
    <t>ARGENTINA</t>
  </si>
  <si>
    <t>CHILE</t>
  </si>
  <si>
    <t>COLOMBIA</t>
  </si>
  <si>
    <t>PERU</t>
  </si>
  <si>
    <t>VENEZUELA</t>
  </si>
  <si>
    <t>BBVA Banco Francés</t>
  </si>
  <si>
    <t>BBVA Chile</t>
  </si>
  <si>
    <t>BBVA Colombia</t>
  </si>
  <si>
    <t>BBVA Banco Continental</t>
  </si>
  <si>
    <t>BBVA Banco Provincial</t>
  </si>
  <si>
    <t xml:space="preserve">D% </t>
  </si>
  <si>
    <t>Provisions (net) and other gains/losses</t>
  </si>
  <si>
    <r>
      <t xml:space="preserve">D% </t>
    </r>
    <r>
      <rPr>
        <b/>
        <vertAlign val="superscript"/>
        <sz val="10"/>
        <color indexed="9"/>
        <rFont val="Symbol"/>
        <family val="1"/>
      </rPr>
      <t>(1)</t>
    </r>
    <r>
      <rPr>
        <b/>
        <sz val="10"/>
        <color indexed="9"/>
        <rFont val="Symbol"/>
        <family val="1"/>
      </rPr>
      <t xml:space="preserve"> </t>
    </r>
  </si>
  <si>
    <t>2010</t>
  </si>
  <si>
    <t xml:space="preserve">(2) The data for the period from 1998 to 1999 were re-calculated based on the share exchange ratio (5 BBV shares for 3 Argentaria shares). </t>
  </si>
  <si>
    <t>(1) The third quarter of 2009 and 2010 includes €830 million and €233 million, respectively stemming from the sale-and-leaseback of of retail branches,</t>
  </si>
  <si>
    <t xml:space="preserve">(1) In 2008, capital gains from Bradesco and provisions for non-recurrent early-retirements and for the loss originated by the Madoff fraud. </t>
  </si>
  <si>
    <t>27º</t>
  </si>
  <si>
    <t>13º</t>
  </si>
  <si>
    <t>7º</t>
  </si>
  <si>
    <t>-</t>
  </si>
  <si>
    <t>10/18</t>
  </si>
  <si>
    <t>9/18</t>
  </si>
  <si>
    <t>48/52</t>
  </si>
  <si>
    <t>49/51</t>
  </si>
  <si>
    <t>4,64</t>
  </si>
  <si>
    <t>0,13</t>
  </si>
  <si>
    <t>46,20</t>
  </si>
  <si>
    <t>8,70</t>
  </si>
  <si>
    <t>(3) The dividend corresponding to 2008 includes €0.501 in cash and €0.129 stock dividend (delivery of shares valued at April 17th, 2009 closing price).</t>
  </si>
  <si>
    <t>Maximum exposure to credit risk</t>
  </si>
  <si>
    <t>Spain and
Portugal</t>
  </si>
  <si>
    <t>The United</t>
  </si>
  <si>
    <t>WB&amp;AM</t>
  </si>
  <si>
    <t>Group Total</t>
  </si>
  <si>
    <t xml:space="preserve">Mexico </t>
  </si>
  <si>
    <t>States</t>
  </si>
  <si>
    <t>Gross credit risk (drawn)</t>
  </si>
  <si>
    <t>Market Activity</t>
  </si>
  <si>
    <t>Credit entities</t>
  </si>
  <si>
    <t>Fixed income</t>
  </si>
  <si>
    <t>Derivatives</t>
  </si>
  <si>
    <t>Undrawn facilities</t>
  </si>
  <si>
    <t>SUBTOTAL</t>
  </si>
  <si>
    <t>Others</t>
  </si>
  <si>
    <t>Customer lending by sector</t>
  </si>
  <si>
    <t xml:space="preserve">Residents </t>
  </si>
  <si>
    <t xml:space="preserve">Non-residents </t>
  </si>
  <si>
    <t>Public Sector</t>
  </si>
  <si>
    <t>Agriculture</t>
  </si>
  <si>
    <t>Industry</t>
  </si>
  <si>
    <t>Real estate and construction</t>
  </si>
  <si>
    <t>Commercial and financial</t>
  </si>
  <si>
    <t>Loans to individual customers</t>
  </si>
  <si>
    <t>Leasing</t>
  </si>
  <si>
    <t>Interest, fees and others</t>
  </si>
  <si>
    <t>Real estate risk Spain</t>
  </si>
  <si>
    <t>(Billion euros)</t>
  </si>
  <si>
    <t>BBVA
31-12-10</t>
  </si>
  <si>
    <t>Problematic assets</t>
  </si>
  <si>
    <t>NPA</t>
  </si>
  <si>
    <t>Substandar assets</t>
  </si>
  <si>
    <t>Asset purchases</t>
  </si>
  <si>
    <t>(1) Source: Central Bank of Spain.</t>
  </si>
  <si>
    <t>Foreclosures &amp; asset purchases</t>
  </si>
  <si>
    <t>Gross book value
(million euros)</t>
  </si>
  <si>
    <t>Dwellings</t>
  </si>
  <si>
    <t>Other</t>
  </si>
  <si>
    <t>Capital instruments</t>
  </si>
  <si>
    <t>Total</t>
  </si>
  <si>
    <t>Risk statistics for the BBVA Group's main portfolios not in default</t>
  </si>
  <si>
    <t>Economic capital</t>
  </si>
  <si>
    <t>Million euros</t>
  </si>
  <si>
    <t>Retail Mortgage</t>
  </si>
  <si>
    <t>Spain</t>
  </si>
  <si>
    <t>Other retail portfolios</t>
  </si>
  <si>
    <t>Companies and institutions</t>
  </si>
  <si>
    <t>Trend in non-performing assets. Group total</t>
  </si>
  <si>
    <t>BEGINNING BALANCE</t>
  </si>
  <si>
    <t>Entries</t>
  </si>
  <si>
    <t>Recoveries</t>
  </si>
  <si>
    <t>NET ENTRY</t>
  </si>
  <si>
    <t>Write-offs</t>
  </si>
  <si>
    <t>Exchange differences and others</t>
  </si>
  <si>
    <t>FINAL BALANCE</t>
  </si>
  <si>
    <t>Non-performing assets trend by business area</t>
  </si>
  <si>
    <t xml:space="preserve">South </t>
  </si>
  <si>
    <t xml:space="preserve"> America</t>
  </si>
  <si>
    <t>Market risk by risk factor in 2010. BBVA Group</t>
  </si>
  <si>
    <t>Risk</t>
  </si>
  <si>
    <t>Interest + spread</t>
  </si>
  <si>
    <t>Exchange rate</t>
  </si>
  <si>
    <t>Volatility</t>
  </si>
  <si>
    <t>Diversification effect</t>
  </si>
  <si>
    <t>AVERAGE</t>
  </si>
  <si>
    <t>MAXIMUN</t>
  </si>
  <si>
    <t>MINIMUN</t>
  </si>
  <si>
    <t>OTC derivatives. Equivalent maximum exposure BBVA, S.A.</t>
  </si>
  <si>
    <t>OTC financial instruments</t>
  </si>
  <si>
    <t>Gross replacement</t>
  </si>
  <si>
    <t>Net replacement</t>
  </si>
  <si>
    <t>Equivalent maximum exposure</t>
  </si>
  <si>
    <t>IRS</t>
  </si>
  <si>
    <t>FRAs</t>
  </si>
  <si>
    <t>Interest rate options</t>
  </si>
  <si>
    <t>OTC interest rate diversification</t>
  </si>
  <si>
    <t>TOTAL OTC INTEREST RATE</t>
  </si>
  <si>
    <t>Forward Fx</t>
  </si>
  <si>
    <t>Currency swaps</t>
  </si>
  <si>
    <t>Currency options</t>
  </si>
  <si>
    <t>OTC exchange rate diversification</t>
  </si>
  <si>
    <t>TOTAL OTC EXCHANGE RATE</t>
  </si>
  <si>
    <t>OTC Equity</t>
  </si>
  <si>
    <t>Lending</t>
  </si>
  <si>
    <t>Commodities</t>
  </si>
  <si>
    <t>OTC equity and others diversification</t>
  </si>
  <si>
    <t>TOTAL OTC EQUITY AND OTHERS</t>
  </si>
  <si>
    <t>TOTAL DIVERSIFICATION</t>
  </si>
  <si>
    <t>Netting savings on collateral agreements</t>
  </si>
  <si>
    <t>NET EQUIVALENT MAXIMUN EXPOSURE BBVA, S.A.</t>
  </si>
  <si>
    <t>Maximum exposure in OTC financial instruments. BBVA, S.A.</t>
  </si>
  <si>
    <t xml:space="preserve">Distribution by maturity. </t>
  </si>
  <si>
    <t>Type of product</t>
  </si>
  <si>
    <t>Maximun exposure</t>
  </si>
  <si>
    <t>Up to 1 year</t>
  </si>
  <si>
    <t>Up to 3 years</t>
  </si>
  <si>
    <t>Up to 5 years</t>
  </si>
  <si>
    <t>Up to 10 years</t>
  </si>
  <si>
    <t>Up to 15 years</t>
  </si>
  <si>
    <t>Up to 25 years</t>
  </si>
  <si>
    <t>As of 25 years</t>
  </si>
  <si>
    <t>OTC interest rate</t>
  </si>
  <si>
    <t>OTC exchange rate</t>
  </si>
  <si>
    <t>OTC equity and others</t>
  </si>
  <si>
    <t>Total diversification</t>
  </si>
  <si>
    <t xml:space="preserve">(1) Low: activities with low or almost insignificant environmental risk in terms of their emissions. </t>
  </si>
  <si>
    <t>Category A: projects with a significant negative impact that may affect a wider area than that considered by the project.</t>
  </si>
  <si>
    <t>Category B: projects with a minor negative impact on the human population or on areas of environmental importance.</t>
  </si>
  <si>
    <t>Category C: projects with a very small or no impact on the environment.</t>
  </si>
  <si>
    <t>(1) 2008 includes stock dividend in the form of shares (valued at the closing price on 17-04-2009).</t>
  </si>
  <si>
    <t>Bancamía (Colombia)</t>
  </si>
  <si>
    <t>Caja Nuestra Gente (Perú)</t>
  </si>
  <si>
    <t>Servicios Microfinancieros (Chile)</t>
  </si>
  <si>
    <t>Corporación para las Microfinanzas (Puerto Rico)</t>
  </si>
  <si>
    <t>Servicios Microfinancieros S.A. (Argentina)</t>
  </si>
  <si>
    <t xml:space="preserve">Microserfin (Panamá)
</t>
  </si>
  <si>
    <t>Alcance: BBVA Bancomer.</t>
  </si>
  <si>
    <t>n.d.</t>
  </si>
  <si>
    <t>5,80</t>
  </si>
  <si>
    <t xml:space="preserve">Colombia </t>
  </si>
  <si>
    <t xml:space="preserve">España </t>
  </si>
  <si>
    <t>México</t>
  </si>
  <si>
    <r>
      <t xml:space="preserve">Argentina </t>
    </r>
    <r>
      <rPr>
        <vertAlign val="superscript"/>
        <sz val="10"/>
        <color indexed="8"/>
        <rFont val="Tahoma"/>
        <family val="2"/>
      </rPr>
      <t>(1)</t>
    </r>
  </si>
  <si>
    <r>
      <t>2009</t>
    </r>
    <r>
      <rPr>
        <b/>
        <vertAlign val="superscript"/>
        <sz val="10"/>
        <color indexed="9"/>
        <rFont val="Tahoma"/>
        <family val="2"/>
      </rPr>
      <t xml:space="preserve"> (1)</t>
    </r>
  </si>
  <si>
    <r>
      <t>2008</t>
    </r>
    <r>
      <rPr>
        <b/>
        <vertAlign val="superscript"/>
        <sz val="10"/>
        <color indexed="9"/>
        <rFont val="Tahoma"/>
        <family val="2"/>
      </rPr>
      <t xml:space="preserve"> (1)</t>
    </r>
  </si>
  <si>
    <r>
      <t>2010</t>
    </r>
    <r>
      <rPr>
        <b/>
        <vertAlign val="superscript"/>
        <sz val="10"/>
        <color indexed="9"/>
        <rFont val="Tahoma"/>
        <family val="2"/>
      </rPr>
      <t xml:space="preserve"> (1)</t>
    </r>
  </si>
  <si>
    <t>Customers</t>
  </si>
  <si>
    <t>Employees</t>
  </si>
  <si>
    <t>Branches</t>
  </si>
  <si>
    <t>BBVA Microfinance Foundation. Key data 31-12-2010</t>
  </si>
  <si>
    <t>Banking penetration plan in South America</t>
  </si>
  <si>
    <r>
      <t>Target</t>
    </r>
    <r>
      <rPr>
        <b/>
        <vertAlign val="superscript"/>
        <sz val="10"/>
        <color indexed="9"/>
        <rFont val="Tahoma"/>
        <family val="2"/>
      </rPr>
      <t xml:space="preserve"> (1)</t>
    </r>
    <r>
      <rPr>
        <b/>
        <sz val="10"/>
        <color indexed="9"/>
        <rFont val="Tahoma"/>
        <family val="2"/>
      </rPr>
      <t xml:space="preserve">
2010</t>
    </r>
  </si>
  <si>
    <r>
      <t xml:space="preserve">Number of active customers </t>
    </r>
    <r>
      <rPr>
        <vertAlign val="superscript"/>
        <sz val="10"/>
        <color indexed="8"/>
        <rFont val="Tahoma"/>
        <family val="2"/>
      </rPr>
      <t xml:space="preserve">(1) </t>
    </r>
    <r>
      <rPr>
        <sz val="10"/>
        <color indexed="8"/>
        <rFont val="Tahoma"/>
        <family val="2"/>
      </rPr>
      <t>(millions)</t>
    </r>
  </si>
  <si>
    <t>Number of financed customers (millions)</t>
  </si>
  <si>
    <r>
      <t>Card finance</t>
    </r>
    <r>
      <rPr>
        <vertAlign val="superscript"/>
        <sz val="10"/>
        <color indexed="8"/>
        <rFont val="Tahoma"/>
        <family val="2"/>
      </rPr>
      <t xml:space="preserve"> (2)</t>
    </r>
    <r>
      <rPr>
        <sz val="10"/>
        <color indexed="8"/>
        <rFont val="Tahoma"/>
        <family val="2"/>
      </rPr>
      <t xml:space="preserve"> (million euros)</t>
    </r>
  </si>
  <si>
    <r>
      <t xml:space="preserve">Consumer finance </t>
    </r>
    <r>
      <rPr>
        <vertAlign val="superscript"/>
        <sz val="10"/>
        <color indexed="8"/>
        <rFont val="Tahoma"/>
        <family val="2"/>
      </rPr>
      <t>(2)</t>
    </r>
    <r>
      <rPr>
        <sz val="10"/>
        <color indexed="8"/>
        <rFont val="Tahoma"/>
        <family val="2"/>
      </rPr>
      <t xml:space="preserve"> (million euros) </t>
    </r>
  </si>
  <si>
    <t>(2) The series and targets are deflated for their presentation at constant exchange rates.</t>
  </si>
  <si>
    <t>Scope: South America</t>
  </si>
  <si>
    <t>(1) Series and targets recalculated according to the new regional and corporate indices and metrics for 2010.</t>
  </si>
  <si>
    <t xml:space="preserve">    An active customer is one who has at least one commercial line holding or asset or liability balance that is not in default or marked as inactive.
    A financed customer is one with any of the following commercial lines: consumer, mortgage (in both cases with a balance and no default) or
    credit card (with a balance or payment within the last three months)</t>
  </si>
  <si>
    <t>Banking penetration plan in Mexico</t>
  </si>
  <si>
    <t>Target
2010</t>
  </si>
  <si>
    <t>Number of active customers (millions)</t>
  </si>
  <si>
    <t xml:space="preserve">Individual customer satisfaction levels according to FRS </t>
  </si>
  <si>
    <r>
      <t>(On a scale of 1-7)</t>
    </r>
    <r>
      <rPr>
        <vertAlign val="superscript"/>
        <sz val="11"/>
        <rFont val="Tahoma"/>
        <family val="2"/>
      </rPr>
      <t xml:space="preserve"> (1)</t>
    </r>
  </si>
  <si>
    <r>
      <t>Peru</t>
    </r>
    <r>
      <rPr>
        <vertAlign val="superscript"/>
        <sz val="10"/>
        <color indexed="8"/>
        <rFont val="Tahoma"/>
        <family val="2"/>
      </rPr>
      <t xml:space="preserve"> (2)</t>
    </r>
  </si>
  <si>
    <t>(2) The figures for Peru are as of May 2010. The 2009 and 2008 figures correspond to year-end.</t>
  </si>
  <si>
    <t xml:space="preserve">     are from the BRAIN study; the two are compatible.</t>
  </si>
  <si>
    <t>(1) Figures from the FRS study (Inmark Group) ranging from 1-7, except for Argentina, where the figures</t>
  </si>
  <si>
    <t>Note: n.a. = study not available.</t>
  </si>
  <si>
    <t xml:space="preserve">Distribution of functions by gender and professional category </t>
  </si>
  <si>
    <t>(Percentage)</t>
  </si>
  <si>
    <t>Men</t>
  </si>
  <si>
    <t>Women</t>
  </si>
  <si>
    <t>Group average</t>
  </si>
  <si>
    <t>Steering Committee and Corporate Managers</t>
  </si>
  <si>
    <t>Senior Management</t>
  </si>
  <si>
    <t>Middle Management</t>
  </si>
  <si>
    <t>Specialists</t>
  </si>
  <si>
    <t>Sales force</t>
  </si>
  <si>
    <t>Rank &amp; file</t>
  </si>
  <si>
    <t>(1) In Mexico and South America in 2009 and 2008, the functional groupings of the countries comprising the People Soft management system were reorganized,</t>
  </si>
  <si>
    <t xml:space="preserve">  so as to homogenize the historic series with the current criteria.</t>
  </si>
  <si>
    <t xml:space="preserve">Voluntary resignations of the workforce (turnover) and breakdown by gender </t>
  </si>
  <si>
    <t>Total turnover</t>
  </si>
  <si>
    <t>(1) Turnover = [Voluntary resignations (excluding early retirement)/number of employees at the start of the period] x 100.</t>
  </si>
  <si>
    <t>Permanent or regular full-time</t>
  </si>
  <si>
    <t>Permanent or regular part-time</t>
  </si>
  <si>
    <t>Temporary</t>
  </si>
  <si>
    <t>(1) Only permanent and temporary-type contracts were considered in 2010.</t>
  </si>
  <si>
    <t xml:space="preserve"> Note: n/a = not applicable.</t>
  </si>
  <si>
    <r>
      <t>n/a</t>
    </r>
    <r>
      <rPr>
        <b/>
        <vertAlign val="superscript"/>
        <sz val="10"/>
        <color indexed="8"/>
        <rFont val="Tahoma"/>
        <family val="2"/>
      </rPr>
      <t xml:space="preserve"> (1)</t>
    </r>
  </si>
  <si>
    <t xml:space="preserve">Contracts by gender </t>
  </si>
  <si>
    <t>Total investment in training (thousand euros)</t>
  </si>
  <si>
    <t xml:space="preserve">Investment in training per employee (euros) </t>
  </si>
  <si>
    <t xml:space="preserve">Hours of training per employee </t>
  </si>
  <si>
    <t>Satisfaction rating of training (out of 10)</t>
  </si>
  <si>
    <t>Employees who have received training during the year (%)</t>
  </si>
  <si>
    <t>Volume of subsidies received for training from FORCEM (Million euros)</t>
  </si>
  <si>
    <t>Training data</t>
  </si>
  <si>
    <t>Subjects</t>
  </si>
  <si>
    <t>Main CR objectives in 2010</t>
  </si>
  <si>
    <t>Compliance objectives 2010 verified by Deloitte</t>
  </si>
  <si>
    <t>Objectives for 2011</t>
  </si>
  <si>
    <r>
      <rPr>
        <sz val="10"/>
        <rFont val="Arial"/>
        <family val="0"/>
      </rPr>
      <t>Stakeholders</t>
    </r>
  </si>
  <si>
    <r>
      <rPr>
        <sz val="10"/>
        <rFont val="Arial"/>
        <family val="0"/>
      </rPr>
      <t>Financial Literacy</t>
    </r>
  </si>
  <si>
    <r>
      <rPr>
        <sz val="10"/>
        <rFont val="Arial"/>
        <family val="0"/>
      </rPr>
      <t>Financial inclusion</t>
    </r>
  </si>
  <si>
    <r>
      <rPr>
        <sz val="10"/>
        <rFont val="Arial"/>
        <family val="0"/>
      </rPr>
      <t>Customer focus</t>
    </r>
  </si>
  <si>
    <r>
      <rPr>
        <sz val="10"/>
        <rFont val="Arial"/>
        <family val="0"/>
      </rPr>
      <t>Responsible finance</t>
    </r>
  </si>
  <si>
    <t>CR principles and policies</t>
  </si>
  <si>
    <t xml:space="preserve">Make two appearances before the Board of Directors.                                             </t>
  </si>
  <si>
    <t>Making a roadshow by CR with sustainability analysts.</t>
  </si>
  <si>
    <t>Promote social projects with involvement by shareholders and/or customers.</t>
  </si>
  <si>
    <t>Operational presence of the BBVA Microfinance Foundation in Argentina, Mexico and Central America.</t>
  </si>
  <si>
    <t>Define and implement a new procedure to increase the transparency and clear language used in the Group’s advertising campaigns.</t>
  </si>
  <si>
    <t>Implementation of ecorating in CBB Spain, Mexico and Peru.</t>
  </si>
  <si>
    <t>Launch of the "Diversity and Equality" course on the 
e-campus platform (Spain).</t>
  </si>
  <si>
    <t>Progress in the engagement process and the exercise of voting rights.</t>
  </si>
  <si>
    <t>Approval and implementation of the sustainable purchasing policy.</t>
  </si>
  <si>
    <t>Increase the number of employees working in ISO 14001 buildings to 15,635.</t>
  </si>
  <si>
    <t>Consolidate the "Niños adelante" program and the number of children with scholarships: 60.000.</t>
  </si>
  <si>
    <t>Human Resources</t>
  </si>
  <si>
    <t>Responsible investment</t>
  </si>
  <si>
    <t>Responsible Procurement</t>
  </si>
  <si>
    <t>Environment</t>
  </si>
  <si>
    <t xml:space="preserve">Community involvement </t>
  </si>
  <si>
    <t>Note: this table only includes some of the main objectives. The complete list is available in www.bancaparatodos.com</t>
  </si>
  <si>
    <t>"Valores de futuro" in Spain: reach 550,000 children and 2,800 participating centers. 
Launch of "Valores de futuro" in Portugal, with 100,000 children taking part. 
Implementation of the "Adelante con tu futuro" (Forward with your future) program in countries in South America.  
"Adelante con tu futuro" in Mexico: reach 240,000 beneficiaries.</t>
  </si>
  <si>
    <t xml:space="preserve">Report regularly (at least once a year) to the Board of Directors.                                                               </t>
  </si>
  <si>
    <t>Include CR-ESG (environmental, social and governance) issues in Investors Day 2011.</t>
  </si>
  <si>
    <t>Create an internal ESG Committee with members from Investor Relations (IR), CR and Corporate Governance.</t>
  </si>
  <si>
    <t>Exceed a total of a million beneficiaries in the Global Financial Education Plan and conclude an agreement with PISA to promote financial literacy. 
Consolidate the figures of centers and beneficiaries of the "Valores de futuro" program in the 2010-2011 academic year (in Spain 578,000 students and 3,060 centers, and in Portugal 100,000 students and 600 centers). 
Reach a total of 400,000 beneficiaries of the program "Adelante con tu futuro" in Mexico.</t>
  </si>
  <si>
    <t xml:space="preserve">Extend the BBVA Microfinance Foundation’s current customer base of 620,000 by 20%.                                                                                          </t>
  </si>
  <si>
    <t>Extend the operational presence of the Microfinance Foundation from the current 6 countries (Argentina, Chile, Colombia, Panama, Peru and Puerto Rico) to 9.</t>
  </si>
  <si>
    <t>Approve a corporate manual for transparent, clear and responsible (TCR) communication and design local implementation plans.</t>
  </si>
  <si>
    <t>Include mitigating factors for companies with high environmental risk and exposure of over € 500,000 in ecorating analysis. 
Implement ecorating in Mexico.</t>
  </si>
  <si>
    <t xml:space="preserve">Boost initiatives that promote equal opportunity, the life/work balance and gender diversity, and the extension of the genera social networking diversity tool throughout the Group.                                                                                           </t>
  </si>
  <si>
    <t>Analyze the possibility of extending the exercise of voting rights to other geographical areas (currently only in Spain).</t>
  </si>
  <si>
    <t xml:space="preserve">Approve and begin to implement the sustainable purchasing policy in the Group.                                                                                          </t>
  </si>
  <si>
    <t>Increase the number of employees working in ISO 14001 buildings by 20%.</t>
  </si>
  <si>
    <t xml:space="preserve">Consolidate the number of 60,000 children who benefit from the "Niños adelante" scholarships.
Launch a global BBVA program to support social entrepreneurs. </t>
  </si>
  <si>
    <t>BBVA Group. Key corporate responsibility indicators</t>
  </si>
  <si>
    <r>
      <t xml:space="preserve">Economic </t>
    </r>
    <r>
      <rPr>
        <b/>
        <vertAlign val="superscript"/>
        <sz val="10"/>
        <color indexed="8"/>
        <rFont val="Arial"/>
        <family val="2"/>
      </rPr>
      <t>(1)</t>
    </r>
  </si>
  <si>
    <r>
      <rPr>
        <b/>
        <sz val="10"/>
        <color indexed="8"/>
        <rFont val="Arial"/>
        <family val="2"/>
      </rPr>
      <t>Social</t>
    </r>
  </si>
  <si>
    <r>
      <rPr>
        <b/>
        <sz val="10"/>
        <color indexed="8"/>
        <rFont val="Arial"/>
        <family val="2"/>
      </rPr>
      <t>Environmental</t>
    </r>
  </si>
  <si>
    <t>International ranking of private banks by market capitalization</t>
  </si>
  <si>
    <t>Economic value added (EVA) (million euros)</t>
  </si>
  <si>
    <t>Socially responsible mutual funds over total mutual and pension funds managed (%)</t>
  </si>
  <si>
    <t>Hours of training per employee</t>
  </si>
  <si>
    <t>Women in senior management (Steering Committee and corporate managers/senior managers) (%)</t>
  </si>
  <si>
    <t>Ratio of men to women (%)</t>
  </si>
  <si>
    <t>Resources allocated to community involvement (million euros)</t>
  </si>
  <si>
    <t>Resources allocated to community involvement over net attributable profit (%)</t>
  </si>
  <si>
    <t>Number of beneficiaries of the "Niños adelante" education project</t>
  </si>
  <si>
    <t>Number of direct and indirect beneficiaries of the BBVA Microfinance Foundation (millions)</t>
  </si>
  <si>
    <t xml:space="preserve">Number of customers of the BBVA Microfinance Foundation </t>
  </si>
  <si>
    <t>Total value of microcredits granted by the BBVA Microfinance Foundation (million euros)</t>
  </si>
  <si>
    <t>Average amount per microcredit from the BBVA Microfinance Foundation (euros)</t>
  </si>
  <si>
    <t xml:space="preserve">Number of volunteers </t>
  </si>
  <si>
    <t>Number of employees working in ISO 14001 certified buildings</t>
  </si>
  <si>
    <r>
      <rPr>
        <b/>
        <sz val="10"/>
        <color indexed="8"/>
        <rFont val="Arial"/>
        <family val="2"/>
      </rPr>
      <t>Corporate responsibility and reputation (CRR) management and governance</t>
    </r>
  </si>
  <si>
    <t>Number of CRR appearances before the Board of Directors</t>
  </si>
  <si>
    <t>Number of corporate CRR committees</t>
  </si>
  <si>
    <t>Number of CRR committees in Latin America</t>
  </si>
  <si>
    <t>Number of CRR committees in Spain and Portugal</t>
  </si>
  <si>
    <t>Number of CRR committees in the United States</t>
  </si>
  <si>
    <r>
      <rPr>
        <sz val="10"/>
        <rFont val="Arial"/>
        <family val="0"/>
      </rPr>
      <t>Note: t = metric tons</t>
    </r>
  </si>
  <si>
    <r>
      <rPr>
        <sz val="10"/>
        <rFont val="Arial"/>
        <family val="0"/>
      </rPr>
      <t>(2) Data for Spain on scale 1-7.</t>
    </r>
  </si>
  <si>
    <r>
      <rPr>
        <sz val="10"/>
        <rFont val="Arial"/>
        <family val="0"/>
      </rPr>
      <t>(3) Biennial survey. Employees satisfied or very satisfied.</t>
    </r>
  </si>
  <si>
    <r>
      <rPr>
        <sz val="10"/>
        <rFont val="Arial"/>
        <family val="0"/>
      </rPr>
      <t>(4) Biennial survey. Data for Spain.</t>
    </r>
  </si>
  <si>
    <t>(6) Interim data in review process. Group banks perimeter. The final data are available in www.bancaparatodos.com</t>
  </si>
  <si>
    <r>
      <rPr>
        <sz val="10"/>
        <rFont val="Arial"/>
        <family val="0"/>
      </rPr>
      <t>(5) Data for Spain and Mexico.</t>
    </r>
  </si>
  <si>
    <r>
      <t xml:space="preserve">Customer satisfaction index (%) </t>
    </r>
    <r>
      <rPr>
        <vertAlign val="superscript"/>
        <sz val="10"/>
        <rFont val="Arial"/>
        <family val="2"/>
      </rPr>
      <t>(2)</t>
    </r>
  </si>
  <si>
    <r>
      <t>Employee satisfaction index (%)</t>
    </r>
    <r>
      <rPr>
        <vertAlign val="superscript"/>
        <sz val="10"/>
        <rFont val="Arial"/>
        <family val="2"/>
      </rPr>
      <t xml:space="preserve"> (3)</t>
    </r>
  </si>
  <si>
    <r>
      <t>Supplier satisfaction index (%)</t>
    </r>
    <r>
      <rPr>
        <vertAlign val="superscript"/>
        <sz val="10"/>
        <rFont val="Arial"/>
        <family val="2"/>
      </rPr>
      <t xml:space="preserve"> (4)</t>
    </r>
  </si>
  <si>
    <r>
      <t>Number of beneficiaries of the Global Financial Education Plan</t>
    </r>
    <r>
      <rPr>
        <vertAlign val="superscript"/>
        <sz val="10"/>
        <rFont val="Arial"/>
        <family val="2"/>
      </rPr>
      <t xml:space="preserve"> (5)</t>
    </r>
  </si>
  <si>
    <r>
      <t>CO2 emitted per employee (t)</t>
    </r>
    <r>
      <rPr>
        <vertAlign val="superscript"/>
        <sz val="10"/>
        <rFont val="Arial"/>
        <family val="2"/>
      </rPr>
      <t xml:space="preserve"> (6)</t>
    </r>
  </si>
  <si>
    <r>
      <t>Paper consumption per employee (t)</t>
    </r>
    <r>
      <rPr>
        <vertAlign val="superscript"/>
        <sz val="10"/>
        <rFont val="Arial"/>
        <family val="2"/>
      </rPr>
      <t xml:space="preserve"> (6)</t>
    </r>
  </si>
  <si>
    <r>
      <t>Water consumption per employee (m</t>
    </r>
    <r>
      <rPr>
        <vertAlign val="superscript"/>
        <sz val="10"/>
        <rFont val="Arial"/>
        <family val="2"/>
      </rPr>
      <t>3</t>
    </r>
    <r>
      <rPr>
        <sz val="10"/>
        <rFont val="Arial"/>
        <family val="2"/>
      </rPr>
      <t>)</t>
    </r>
    <r>
      <rPr>
        <vertAlign val="superscript"/>
        <sz val="10"/>
        <rFont val="Arial"/>
        <family val="2"/>
      </rPr>
      <t xml:space="preserve"> (6)</t>
    </r>
  </si>
  <si>
    <r>
      <t>Electricity consumption per employee (MWh)</t>
    </r>
    <r>
      <rPr>
        <vertAlign val="superscript"/>
        <sz val="10"/>
        <rFont val="Arial"/>
        <family val="2"/>
      </rPr>
      <t xml:space="preserve"> (6)</t>
    </r>
  </si>
  <si>
    <r>
      <rPr>
        <sz val="10"/>
        <rFont val="Arial"/>
        <family val="0"/>
      </rPr>
      <t>(1) Other key economic CR indicators are net attributable profit per share, stock market capitalization and non-performing asset rate. These
     figures can be reviewed in the BBVA Group Highlights table of this Report.</t>
    </r>
  </si>
  <si>
    <t>Operational risk capital</t>
  </si>
  <si>
    <t>Basic</t>
  </si>
  <si>
    <t>Standard</t>
  </si>
  <si>
    <t>AMA</t>
  </si>
  <si>
    <t>method</t>
  </si>
  <si>
    <t xml:space="preserve"> Spain</t>
  </si>
  <si>
    <t xml:space="preserve"> Mexico</t>
  </si>
  <si>
    <t xml:space="preserve"> Other</t>
  </si>
  <si>
    <t>(1) BBVA currently uses the capital calculated by the standard model as regulatory capital.</t>
  </si>
  <si>
    <t>(3) This AMA method includes the effect of diversification.</t>
  </si>
  <si>
    <r>
      <t xml:space="preserve">Coverage </t>
    </r>
    <r>
      <rPr>
        <b/>
        <sz val="8"/>
        <color indexed="9"/>
        <rFont val="Tahoma"/>
        <family val="2"/>
      </rPr>
      <t>(%)</t>
    </r>
  </si>
  <si>
    <r>
      <t xml:space="preserve">Exposure </t>
    </r>
    <r>
      <rPr>
        <b/>
        <vertAlign val="superscript"/>
        <sz val="10"/>
        <color indexed="9"/>
        <rFont val="Tahoma"/>
        <family val="2"/>
      </rPr>
      <t>(2)</t>
    </r>
  </si>
  <si>
    <r>
      <t>method</t>
    </r>
    <r>
      <rPr>
        <b/>
        <vertAlign val="superscript"/>
        <sz val="10"/>
        <color indexed="9"/>
        <rFont val="Tahoma"/>
        <family val="2"/>
      </rPr>
      <t xml:space="preserve"> (1)</t>
    </r>
  </si>
  <si>
    <r>
      <t>method</t>
    </r>
    <r>
      <rPr>
        <b/>
        <vertAlign val="superscript"/>
        <sz val="10"/>
        <color indexed="9"/>
        <rFont val="Tahoma"/>
        <family val="2"/>
      </rPr>
      <t xml:space="preserve"> (2)</t>
    </r>
  </si>
  <si>
    <r>
      <t>method</t>
    </r>
    <r>
      <rPr>
        <b/>
        <vertAlign val="superscript"/>
        <sz val="10"/>
        <color indexed="9"/>
        <rFont val="Tahoma"/>
        <family val="2"/>
      </rPr>
      <t xml:space="preserve"> (3)</t>
    </r>
  </si>
  <si>
    <t>System
30-06-10</t>
  </si>
  <si>
    <t>Percentage BBVA
over system</t>
  </si>
  <si>
    <t>(2) Includes off-balance sheet positions to which the corresponding conversion factors are applied.</t>
  </si>
  <si>
    <t>(1) Performing portfolios.</t>
  </si>
  <si>
    <t>Portfolio</t>
  </si>
  <si>
    <r>
      <t>Expected loss</t>
    </r>
    <r>
      <rPr>
        <b/>
        <vertAlign val="superscript"/>
        <sz val="10"/>
        <color indexed="9"/>
        <rFont val="Tahoma"/>
        <family val="2"/>
      </rPr>
      <t xml:space="preserve"> (1)</t>
    </r>
  </si>
  <si>
    <t>n.a.</t>
  </si>
  <si>
    <t>(2) This AMA method does not include the effect of diversification.</t>
  </si>
  <si>
    <t>2009</t>
  </si>
  <si>
    <t>Europa y Norteamérica</t>
  </si>
  <si>
    <t>A</t>
  </si>
  <si>
    <t>C</t>
  </si>
  <si>
    <t>Total Europa y Norteamérica</t>
  </si>
  <si>
    <t>América Latina</t>
  </si>
  <si>
    <t>Total América Latina</t>
  </si>
  <si>
    <t>Asia</t>
  </si>
  <si>
    <t>Total Asia</t>
  </si>
  <si>
    <t xml:space="preserve">Resto Grupo </t>
  </si>
  <si>
    <t>Total Resto Grupo</t>
  </si>
  <si>
    <t>Total Grupo</t>
  </si>
  <si>
    <t>Environmental risk scale</t>
  </si>
  <si>
    <t>Exposure</t>
  </si>
  <si>
    <t>Clients</t>
  </si>
  <si>
    <t>Totals</t>
  </si>
  <si>
    <t>Low (1)</t>
  </si>
  <si>
    <t>Medium (2)</t>
  </si>
  <si>
    <t>High (3)</t>
  </si>
  <si>
    <t>(2) Medium: activities with moderate or high environmental risk. This bracket considers companies regardless of their size and economic solvency. In these groups, moreover, legislative pressure and environmental auditing may constitute a major risk.</t>
  </si>
  <si>
    <t>(3) High: activities with a very high potential environmental risk. One of the main features of this bracket is that the majority of the companies are large corporations with high economic solvency. They are the ones best prepared to deal with the challenges or constraints imposed by legislation on environmental protection.</t>
  </si>
  <si>
    <t>Total amount</t>
  </si>
  <si>
    <t>Amount financed by BBVA</t>
  </si>
  <si>
    <t>Number of operations</t>
  </si>
  <si>
    <t>Category</t>
  </si>
  <si>
    <t>Categories of financing and consultation projects according to the Equator Principles</t>
  </si>
  <si>
    <t>ADJUSTED NET ATTRIBUTABLE PROFIT (A)</t>
  </si>
  <si>
    <t>Average economic risk capital (ERC) (B)</t>
  </si>
  <si>
    <t>ERC x cost of capital (C)</t>
  </si>
  <si>
    <t>ECONOMIC PROFIT (EP) = (A) - (C)</t>
  </si>
  <si>
    <t>RECURRENT ECONOMIC PROFIT</t>
  </si>
  <si>
    <t>RECURRENT RAROC (%)</t>
  </si>
  <si>
    <t>Spain and Portugal</t>
  </si>
  <si>
    <t>Mexico</t>
  </si>
  <si>
    <t>South America</t>
  </si>
  <si>
    <t>The United States</t>
  </si>
  <si>
    <t>Corporate Activities</t>
  </si>
  <si>
    <t>Business areas</t>
  </si>
  <si>
    <t>Operating income and net attributable profit by business area</t>
  </si>
  <si>
    <t xml:space="preserve">(Million euros)   </t>
  </si>
  <si>
    <r>
      <t xml:space="preserve">D% </t>
    </r>
    <r>
      <rPr>
        <b/>
        <sz val="8"/>
        <color indexed="9"/>
        <rFont val="Tahoma"/>
        <family val="2"/>
      </rPr>
      <t>at constant</t>
    </r>
  </si>
  <si>
    <t>exchange rate</t>
  </si>
  <si>
    <t>BBVA Group excluding one-offs</t>
  </si>
  <si>
    <t>BBVA Group</t>
  </si>
  <si>
    <t xml:space="preserve">Income Statement  </t>
  </si>
  <si>
    <t>Other income/expenses</t>
  </si>
  <si>
    <t>Administration costs</t>
  </si>
  <si>
    <r>
      <t>Impairment on financial assets (net)</t>
    </r>
    <r>
      <rPr>
        <vertAlign val="superscript"/>
        <sz val="8.5"/>
        <color indexed="8"/>
        <rFont val="Tahoma"/>
        <family val="2"/>
      </rPr>
      <t xml:space="preserve"> (1)</t>
    </r>
  </si>
  <si>
    <r>
      <t>Provisions (net) and other gains (losses)</t>
    </r>
    <r>
      <rPr>
        <vertAlign val="superscript"/>
        <sz val="8.5"/>
        <color indexed="8"/>
        <rFont val="Tahoma"/>
        <family val="2"/>
      </rPr>
      <t xml:space="preserve"> (1)</t>
    </r>
  </si>
  <si>
    <t xml:space="preserve">NET ATTRIBUTABLE PROFIT </t>
  </si>
  <si>
    <t xml:space="preserve">       and its allocation to generic provisions for NPA for the same amount.</t>
  </si>
  <si>
    <t xml:space="preserve">Balance sheet  </t>
  </si>
  <si>
    <t>Financial assets</t>
  </si>
  <si>
    <t xml:space="preserve">  . Loans and advances to customers</t>
  </si>
  <si>
    <t xml:space="preserve">  . Loans and advances to credit institutions and other</t>
  </si>
  <si>
    <t>Inter-area positions</t>
  </si>
  <si>
    <t>TOTAL ASSETS/LIABILITIES AND EQUITY</t>
  </si>
  <si>
    <t>Debt certificates</t>
  </si>
  <si>
    <t>Subordinated liabilities</t>
  </si>
  <si>
    <t>Economic capital allocated</t>
  </si>
  <si>
    <t>Relevant business indicators</t>
  </si>
  <si>
    <t xml:space="preserve">(Million euros and percentages)   </t>
  </si>
  <si>
    <t>Total lending to customers (gross)</t>
  </si>
  <si>
    <r>
      <t xml:space="preserve">Customer deposits </t>
    </r>
    <r>
      <rPr>
        <vertAlign val="superscript"/>
        <sz val="10"/>
        <color indexed="8"/>
        <rFont val="Tahoma"/>
        <family val="2"/>
      </rPr>
      <t>(1)</t>
    </r>
  </si>
  <si>
    <t xml:space="preserve"> . Mutual funds</t>
  </si>
  <si>
    <t xml:space="preserve"> . Pension funds</t>
  </si>
  <si>
    <t>Other placements</t>
  </si>
  <si>
    <t>Efficiency ratio (%)</t>
  </si>
  <si>
    <t>NPA ratio (%)</t>
  </si>
  <si>
    <t>Coverage ratio (%)</t>
  </si>
  <si>
    <t>(1) Include collection accounts and individual annuities</t>
  </si>
  <si>
    <t xml:space="preserve">               P3147 Aseguramiento y colocacion de valores</t>
  </si>
  <si>
    <t xml:space="preserve">          P3261 Publicidad y propaganda</t>
  </si>
  <si>
    <t>Gastos de personal</t>
  </si>
  <si>
    <t>Amortizaciones</t>
  </si>
  <si>
    <t xml:space="preserve">               P3145 Adeudo de domiciliaciones y pago de deudas</t>
  </si>
  <si>
    <t>Año 2003</t>
  </si>
  <si>
    <t>Standard &amp; Poor´s</t>
  </si>
  <si>
    <t>Venezuela</t>
  </si>
  <si>
    <t>TOTAL</t>
  </si>
  <si>
    <t>AA</t>
  </si>
  <si>
    <t xml:space="preserve">          P4320 Ordenes</t>
  </si>
  <si>
    <t xml:space="preserve">               P4321 De adeudo de domiciliaciones y de pago de nominas</t>
  </si>
  <si>
    <t>CS00CONTI          GRUPO PERU (Continental)</t>
  </si>
  <si>
    <t xml:space="preserve">                    P3154 Fondos de inversión y pensiones</t>
  </si>
  <si>
    <t xml:space="preserve">                    P3155 Resto</t>
  </si>
  <si>
    <t xml:space="preserve">     P4324 Servicio de valores</t>
  </si>
  <si>
    <t xml:space="preserve">               P4335 Resto</t>
  </si>
  <si>
    <t xml:space="preserve">               P3137 Avales y otras garantias</t>
  </si>
  <si>
    <t>MARGEN BRUTO</t>
  </si>
  <si>
    <t xml:space="preserve">               P3199 Retribución variable</t>
  </si>
  <si>
    <t xml:space="preserve">               P3149 Administracion y custodia</t>
  </si>
  <si>
    <t xml:space="preserve">     P3132 Comisiones cedidas a otras entidades y corresponsales</t>
  </si>
  <si>
    <t xml:space="preserve">          P4326 Compraventa de valores</t>
  </si>
  <si>
    <t xml:space="preserve">          P4327 Administracion y custodia</t>
  </si>
  <si>
    <t xml:space="preserve">          P4328 Gestion de patrimonio</t>
  </si>
  <si>
    <t xml:space="preserve">          P4305 Avales y otras garantias</t>
  </si>
  <si>
    <t xml:space="preserve">          P3259 Informatica</t>
  </si>
  <si>
    <t xml:space="preserve">          P3140 Por otros conceptos</t>
  </si>
  <si>
    <t xml:space="preserve">               P3148 Compraventa de valores</t>
  </si>
  <si>
    <t>CS00ARGEN      GRUPO ARGENTINA</t>
  </si>
  <si>
    <t>CS00VENEZ        GRUPO VENEZUELA</t>
  </si>
  <si>
    <t>CS00BRASI          GRUPO BRASIL</t>
  </si>
  <si>
    <t xml:space="preserve">               P3150 Gestion de patrimonio</t>
  </si>
  <si>
    <t>CS00CHILE           GRUPO CHILE</t>
  </si>
  <si>
    <t xml:space="preserve">               P4314 Devolucion de efectos de clientes</t>
  </si>
  <si>
    <t xml:space="preserve">          P3135 Por riesgos de firma</t>
  </si>
  <si>
    <t xml:space="preserve">               P3136 Creditos documentarios</t>
  </si>
  <si>
    <t xml:space="preserve">          P3234 Dotaciones a los fondos de pensiones internos</t>
  </si>
  <si>
    <t xml:space="preserve">tipos año </t>
  </si>
  <si>
    <t xml:space="preserve">               P3151 Asesoramiento y direccion de operaciones singulares</t>
  </si>
  <si>
    <t xml:space="preserve">          P3265 Primas de seguros y autoseguro</t>
  </si>
  <si>
    <r>
      <t>D</t>
    </r>
    <r>
      <rPr>
        <b/>
        <sz val="10"/>
        <color indexed="9"/>
        <rFont val="Tahoma"/>
        <family val="2"/>
      </rPr>
      <t>%</t>
    </r>
  </si>
  <si>
    <t xml:space="preserve">               P4310 Recibidos o devueltos, por aplic. de otras entidades de cto.</t>
  </si>
  <si>
    <t xml:space="preserve">               P4311 Al cobro, presentados por clientes</t>
  </si>
  <si>
    <t>TIER II (%)</t>
  </si>
  <si>
    <t xml:space="preserve">     P3160 Otras comisiones</t>
  </si>
  <si>
    <t>P4300 COMISIONES PERCIBIDAS</t>
  </si>
  <si>
    <t>Colombia</t>
  </si>
  <si>
    <t xml:space="preserve">          P3267 Gastos de representacion y desplazamiento del personal</t>
  </si>
  <si>
    <t xml:space="preserve">               P3152 Operaciones de factoring</t>
  </si>
  <si>
    <t xml:space="preserve">               P3153 Asesoramiento financiero y similares</t>
  </si>
  <si>
    <t xml:space="preserve">               P3156 Comercialización de productos financieros no bancarios</t>
  </si>
  <si>
    <t xml:space="preserve">          P4318 Cheques(negociacion, compensacion, devolucion y conformidad)</t>
  </si>
  <si>
    <t xml:space="preserve">               P3141 Por cambio de divisas y billetes de banco extranjeros</t>
  </si>
  <si>
    <t xml:space="preserve"> </t>
  </si>
  <si>
    <t xml:space="preserve">     P4306 Por cambio de divisas y billetes de banco extranjeros</t>
  </si>
  <si>
    <t xml:space="preserve">          P3133 Por cobro de efectos</t>
  </si>
  <si>
    <t xml:space="preserve">     P4308 Servicio de cobros y pagos</t>
  </si>
  <si>
    <t xml:space="preserve">          P4309 Efectos</t>
  </si>
  <si>
    <t xml:space="preserve">               P4323 Transferencias, giros y otras ordenes de pago</t>
  </si>
  <si>
    <t xml:space="preserve">          P3263 Informes tecnicos</t>
  </si>
  <si>
    <t xml:space="preserve">          P3264 Servicios de vigilancia y traslado de fondos</t>
  </si>
  <si>
    <t>CS00GANAD      GRUPO COLOMBIA (Ganadero)</t>
  </si>
  <si>
    <t>homogeneos</t>
  </si>
  <si>
    <t>Euros</t>
  </si>
  <si>
    <t xml:space="preserve">          P3244 Otros gastos de personal</t>
  </si>
  <si>
    <t xml:space="preserve">          P3251 De inmuebles, instalaciones y material</t>
  </si>
  <si>
    <t>Año 2004</t>
  </si>
  <si>
    <t xml:space="preserve">     P4331 Operaciones de factoring</t>
  </si>
  <si>
    <t xml:space="preserve">     P3131 Corretajes en operaciones activas y pasivas</t>
  </si>
  <si>
    <t xml:space="preserve">          P4304 Creditos documentarios</t>
  </si>
  <si>
    <t xml:space="preserve">          P3260 Comunicaciones</t>
  </si>
  <si>
    <t xml:space="preserve"> (Millones de euros)</t>
  </si>
  <si>
    <t xml:space="preserve">          P3232 Sueldos y gratificaciones al personal activo</t>
  </si>
  <si>
    <t xml:space="preserve">               P3198 Retribución fija</t>
  </si>
  <si>
    <t xml:space="preserve">          P3238 Aportaciones a fondos de pensiones externos</t>
  </si>
  <si>
    <t xml:space="preserve">          P3243 Gastos de formacion</t>
  </si>
  <si>
    <t xml:space="preserve">P-1  </t>
  </si>
  <si>
    <t>AA-</t>
  </si>
  <si>
    <t>F-1+</t>
  </si>
  <si>
    <t>A-1+</t>
  </si>
  <si>
    <t xml:space="preserve">-  </t>
  </si>
  <si>
    <t xml:space="preserve">          P3266 Por organos de gobierno y control</t>
  </si>
  <si>
    <t xml:space="preserve">     P4332 Comercialización de productos financieros no bancarios</t>
  </si>
  <si>
    <t xml:space="preserve">     P4333 Otras comisiones</t>
  </si>
  <si>
    <t>CS00MEXIC          MEXICO</t>
  </si>
  <si>
    <t xml:space="preserve">               P3144 Cheques (negociacion, compens., devoluc. y conformidad)</t>
  </si>
  <si>
    <t>CS00PANAM         PANAMA</t>
  </si>
  <si>
    <t>CS00URUGU         URUGUAY</t>
  </si>
  <si>
    <r>
      <t>D%</t>
    </r>
    <r>
      <rPr>
        <b/>
        <vertAlign val="superscript"/>
        <sz val="10"/>
        <color indexed="9"/>
        <rFont val="Symbol"/>
        <family val="1"/>
      </rPr>
      <t xml:space="preserve"> (1) </t>
    </r>
  </si>
  <si>
    <t xml:space="preserve">          P4325 Aseguramiento y colocacion de valores</t>
  </si>
  <si>
    <t>Ratings</t>
  </si>
  <si>
    <t>GASTOS DE ADMINISTRACIÓN</t>
  </si>
  <si>
    <t>GASTOS DE ADMINISTRACIÓN + AMORTIZACIONES</t>
  </si>
  <si>
    <t>RATIO DE EFICIENCIA (Gastos/margen bruto, en %)</t>
  </si>
  <si>
    <t>Vinculado a la base y cuenta del IA08</t>
  </si>
  <si>
    <t xml:space="preserve">               P4334 Fondos de inversión y pensiones</t>
  </si>
  <si>
    <t>B</t>
  </si>
  <si>
    <t>Saldo total</t>
  </si>
  <si>
    <t>CS00TOTAL  TOTAL GRUPO</t>
  </si>
  <si>
    <t xml:space="preserve">          P3268 Cuotas de asociaciones</t>
  </si>
  <si>
    <t xml:space="preserve">               P3146 Transferencias, giros y otras ordenes de pago</t>
  </si>
  <si>
    <t>D%</t>
  </si>
  <si>
    <t>(1) Sin resultados de operaciones singulares.</t>
  </si>
  <si>
    <t>ELIMINAR</t>
  </si>
  <si>
    <t xml:space="preserve">Wholesale Banking &amp; Asset Management </t>
  </si>
  <si>
    <t xml:space="preserve"> Asset Management</t>
  </si>
  <si>
    <t>Corporate and Investment Banking</t>
  </si>
  <si>
    <t>Global Markets</t>
  </si>
  <si>
    <t xml:space="preserve">          P4313 Cuentas a la vista</t>
  </si>
  <si>
    <t xml:space="preserve">          P3242 Indemnizaciones por despidos</t>
  </si>
  <si>
    <t xml:space="preserve">               P3142 Cuentas a la vista</t>
  </si>
  <si>
    <t>Otros gastos generales de administración</t>
  </si>
  <si>
    <t xml:space="preserve">               P4312 Negociacion de efectos de clientes</t>
  </si>
  <si>
    <t>Moody´s</t>
  </si>
  <si>
    <t>Fitch</t>
  </si>
  <si>
    <t>CS00GBRTO      GRUPO BANCARIO RESTO AMERICA</t>
  </si>
  <si>
    <t xml:space="preserve">               P3143 Tarjetas de credito y debito</t>
  </si>
  <si>
    <t xml:space="preserve">  . Euros</t>
  </si>
  <si>
    <t>tipos año anterior</t>
  </si>
  <si>
    <t xml:space="preserve">          P3134 Por devolucion de efectos</t>
  </si>
  <si>
    <t>Tier I</t>
  </si>
  <si>
    <t xml:space="preserve">     P3290 Contribuciones e impuestos</t>
  </si>
  <si>
    <t xml:space="preserve">          P3262 Gastos judiciales y de letrados</t>
  </si>
  <si>
    <t xml:space="preserve">          P3233 Cuotas de la Seguridad Social</t>
  </si>
  <si>
    <t>Con Singulares</t>
  </si>
  <si>
    <t xml:space="preserve">     P4301 Comisiones de disponibilidad</t>
  </si>
  <si>
    <t>CS00PRICO         GRUPO PUERTO RICO</t>
  </si>
  <si>
    <t>ajuste</t>
  </si>
  <si>
    <t>Público (coinciden)</t>
  </si>
  <si>
    <r>
      <t xml:space="preserve">Balances  </t>
    </r>
  </si>
  <si>
    <t>P3130 CORRETAJES Y COMISIONES</t>
  </si>
  <si>
    <t>Argentina</t>
  </si>
  <si>
    <t>Chile</t>
  </si>
  <si>
    <t>CORE CAPITAL</t>
  </si>
  <si>
    <t>Core capital</t>
  </si>
  <si>
    <t xml:space="preserve">          P4315 Tarjetas de credito y debito</t>
  </si>
  <si>
    <t>RATIO DE EFICIENCIA CON AMORTIZACIONES</t>
  </si>
  <si>
    <t>P4010 INTERESES Y RENDIMIENTOS ASIMILADOS</t>
  </si>
  <si>
    <t>P3010 INTERESES Y CARGAS ASIMILADAS</t>
  </si>
  <si>
    <t xml:space="preserve">     P4329 Asesoramiento y direccion de operaciones singulares</t>
  </si>
  <si>
    <t>Aa2</t>
  </si>
  <si>
    <t>B-</t>
  </si>
  <si>
    <t xml:space="preserve">     P4330 Asesoramiento financiero y similares</t>
  </si>
  <si>
    <r>
      <t xml:space="preserve">Eficiencia </t>
    </r>
    <r>
      <rPr>
        <b/>
        <vertAlign val="superscript"/>
        <sz val="16"/>
        <rFont val="Tahoma"/>
        <family val="2"/>
      </rPr>
      <t>(1)</t>
    </r>
    <r>
      <rPr>
        <b/>
        <sz val="16"/>
        <rFont val="Tahoma"/>
        <family val="2"/>
      </rPr>
      <t xml:space="preserve"> </t>
    </r>
  </si>
  <si>
    <t>RSAJRTOSP      AJUSTES RESTO AMERICA SIN PENSIONES</t>
  </si>
  <si>
    <t>CS00RTOAP      PENSIONES RESTO AMERICA</t>
  </si>
  <si>
    <t>RSAJTRTOA      AJUSTES TOTAL RESTO AMERICA</t>
  </si>
  <si>
    <t xml:space="preserve">          P3269 Imputacion de gastos de la central a sucursales extranjeras</t>
  </si>
  <si>
    <t xml:space="preserve">          P3270 Otros gastos</t>
  </si>
  <si>
    <t>Wholesale Banking &amp; Asset Management</t>
  </si>
  <si>
    <t>Wholesale Banking &amp;</t>
  </si>
  <si>
    <t xml:space="preserve">     P4303 Pasivos contingentes</t>
  </si>
  <si>
    <t>BALANCE SHEET (million euros)</t>
  </si>
  <si>
    <t>Total assets</t>
  </si>
  <si>
    <t>Total lending (gross)</t>
  </si>
  <si>
    <t>Customer funds on balance sheet</t>
  </si>
  <si>
    <t>Other customer funds</t>
  </si>
  <si>
    <t>Total customer funds</t>
  </si>
  <si>
    <t>Total equity</t>
  </si>
  <si>
    <t xml:space="preserve">Stockholders' funds </t>
  </si>
  <si>
    <t>INCOME STATEMENT (million euros)</t>
  </si>
  <si>
    <t>Net interest income</t>
  </si>
  <si>
    <t>Gross income</t>
  </si>
  <si>
    <t>Operating income</t>
  </si>
  <si>
    <t>Income before tax</t>
  </si>
  <si>
    <t>Net attributable profit</t>
  </si>
  <si>
    <t>DATA PER SHARE AND SHARE PERFORMANCE RATIOS</t>
  </si>
  <si>
    <t>Share price (euros)</t>
  </si>
  <si>
    <t>Market capitalization (million euros)</t>
  </si>
  <si>
    <t>Book value per share (euros)</t>
  </si>
  <si>
    <t>P/BV (Price/book value; times)</t>
  </si>
  <si>
    <t>PER (Price/Earnings; times)</t>
  </si>
  <si>
    <t>SIGNIFICANT RATIOS (%)</t>
  </si>
  <si>
    <t>ROE (Net attributable profit/Average equity)</t>
  </si>
  <si>
    <t>ROA (Net income/Average total assets)</t>
  </si>
  <si>
    <t>RORWA (Net income/Average risk-weighted assets)</t>
  </si>
  <si>
    <t>Efficiency ratio</t>
  </si>
  <si>
    <t xml:space="preserve">NPA ratio </t>
  </si>
  <si>
    <t>NPA coverage ratio</t>
  </si>
  <si>
    <t>CAPITAL ADEQUACY RATIOS (%)</t>
  </si>
  <si>
    <t>BIS Ratio</t>
  </si>
  <si>
    <t>OTHER INFORMATION</t>
  </si>
  <si>
    <t>Number of shares (millions)</t>
  </si>
  <si>
    <t>Number of shareholders</t>
  </si>
  <si>
    <t>Number of employees</t>
  </si>
  <si>
    <t>Number of branches</t>
  </si>
  <si>
    <t>Number of ATMs</t>
  </si>
  <si>
    <t xml:space="preserve">(1) In the third quarter, both for 2009 and 2010, includes capital gains from the sale-and-leaseback of retail branches which have been allocated to generic provisions for NPA, </t>
  </si>
  <si>
    <t xml:space="preserve">  In 2008, capital gains from Bradesco in the first quarter, provisions for non-recurrent early retirements in the second and fourth quarters and provision for the loss originated</t>
  </si>
  <si>
    <t xml:space="preserve">  by the Madoff fraud in the fourth quarter.</t>
  </si>
  <si>
    <t>(2) Earnings per share for periods prior to the share capital increase have been adjusted to the said capital increase as per IAS 33.</t>
  </si>
  <si>
    <t>Consolidated income statement</t>
  </si>
  <si>
    <t xml:space="preserve"> (Million euros)</t>
  </si>
  <si>
    <t>exchange rates</t>
  </si>
  <si>
    <t>NET INTEREST INCOME</t>
  </si>
  <si>
    <t xml:space="preserve">Net fees and commissions </t>
  </si>
  <si>
    <t>Net trading income</t>
  </si>
  <si>
    <t>Dividend income</t>
  </si>
  <si>
    <t>Income by the equity method</t>
  </si>
  <si>
    <t>Other operating income and expenses</t>
  </si>
  <si>
    <t>GROSS INCOME</t>
  </si>
  <si>
    <t>Operating costs</t>
  </si>
  <si>
    <t>Personnel expenses</t>
  </si>
  <si>
    <t>General and administrative expenses</t>
  </si>
  <si>
    <t>Depreciation and amortization</t>
  </si>
  <si>
    <t>OPERATING INCOME</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</si>
</sst>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 &quot;Pts&quot;_-;\-* #,##0\ &quot;Pts&quot;_-;_-* &quot;-&quot;\ &quot;Pts&quot;_-;_-@_-"/>
    <numFmt numFmtId="166" formatCode="_-* #,##0\ _P_t_s_-;\-* #,##0\ _P_t_s_-;_-* &quot;-&quot;\ _P_t_s_-;_-@_-"/>
    <numFmt numFmtId="167" formatCode="_-* #,##0.00\ &quot;Pts&quot;_-;\-* #,##0.00\ &quot;Pts&quot;_-;_-* &quot;-&quot;??\ &quot;Pts&quot;_-;_-@_-"/>
    <numFmt numFmtId="168" formatCode="_-* #,##0.00\ _P_t_s_-;\-* #,##0.00\ _P_t_s_-;_-* &quot;-&quot;??\ _P_t_s_-;_-@_-"/>
    <numFmt numFmtId="169" formatCode="0.0%"/>
    <numFmt numFmtId="170" formatCode="#,##0.0"/>
    <numFmt numFmtId="171" formatCode="#,##0.000"/>
    <numFmt numFmtId="172" formatCode="0.0"/>
    <numFmt numFmtId="173" formatCode="dd\-mm\-yy"/>
    <numFmt numFmtId="174" formatCode="d\-mm\-yy"/>
    <numFmt numFmtId="175" formatCode="#,##0.0;\(#,##0.0\)"/>
    <numFmt numFmtId="176" formatCode="#,##0;\(#,##0\)"/>
    <numFmt numFmtId="177" formatCode="#,#00;\(#,#00\)"/>
    <numFmt numFmtId="178" formatCode="#,##0\ ;\(#,##0\)"/>
    <numFmt numFmtId="179" formatCode="0.0000"/>
    <numFmt numFmtId="180" formatCode="0.000"/>
    <numFmt numFmtId="181" formatCode="#,##0;\(#,##0\);&quot;-&quot;"/>
    <numFmt numFmtId="182" formatCode="#,##0.0;\(#,##0.0\);&quot;-&quot;"/>
    <numFmt numFmtId="183" formatCode="#,##0.0000"/>
    <numFmt numFmtId="184" formatCode="0.000000000000"/>
    <numFmt numFmtId="185" formatCode="#,##0.000;\(#,##0.000\)"/>
    <numFmt numFmtId="186" formatCode="#,##0.00000"/>
    <numFmt numFmtId="187" formatCode="d\-m\-yy"/>
    <numFmt numFmtId="188" formatCode="_(* #,##0.0_);_(* \(#,##0.0\);_(* &quot;-&quot;??_);_(@_)"/>
    <numFmt numFmtId="189" formatCode="_(* #,##0_);_(* \(#,##0\);_(* &quot;-&quot;??_);_(@_)"/>
    <numFmt numFmtId="190" formatCode="#,##0.000;\(#,##0.000\);&quot;-&quot;"/>
    <numFmt numFmtId="191" formatCode="_(* #,##0.000_);_(* \(#,##0.000\);_(* &quot;-&quot;??_);_(@_)"/>
    <numFmt numFmtId="192" formatCode="#,##0.000_ ;\-#,##0.000\ "/>
    <numFmt numFmtId="193" formatCode="_(&quot;$&quot;* #,##0.00_);_(&quot;$&quot;* \(#,##0.00\);_(&quot;$&quot;* &quot;-&quot;??_);_(@_)"/>
    <numFmt numFmtId="194" formatCode="_(&quot;$&quot;* #,##0_);_(&quot;$&quot;* \(#,##0\);_(&quot;$&quot;* &quot;-&quot;_);_(@_)"/>
    <numFmt numFmtId="195" formatCode="&quot;$&quot;#,##0_);[Red]\(&quot;$&quot;#,##0\)"/>
    <numFmt numFmtId="196" formatCode="_(* #,##0.0000_);_(* \(#,##0.0000\);_(* &quot;-&quot;??_);_(@_)"/>
    <numFmt numFmtId="197" formatCode="_-* #,##0.0\ _€_-;\-* #,##0.0\ _€_-;_-* &quot;-&quot;?\ _€_-;_-@_-"/>
    <numFmt numFmtId="198" formatCode="dd\-mm\-yy;@"/>
    <numFmt numFmtId="199" formatCode="_-* #,##0.00\ _€_-;\-* #,##0.00\ _€_-;_-* &quot;-&quot;?\ _€_-;_-@_-"/>
    <numFmt numFmtId="200" formatCode="0.0000000"/>
    <numFmt numFmtId="201" formatCode="0.000000"/>
    <numFmt numFmtId="202" formatCode="0.00000"/>
    <numFmt numFmtId="203" formatCode="mmm\-yyyy"/>
    <numFmt numFmtId="204" formatCode="_(* #,##0.00000_);_(* \(#,##0.00000\);_(* &quot;-&quot;??_);_(@_)"/>
    <numFmt numFmtId="205" formatCode="0.00000000"/>
    <numFmt numFmtId="206" formatCode="#,##0.0_ ;\-#,##0.0\ "/>
    <numFmt numFmtId="207" formatCode="#,##0.00_ ;\-#,##0.00\ "/>
    <numFmt numFmtId="208" formatCode="#,##0_ ;\-#,##0\ "/>
    <numFmt numFmtId="209" formatCode="_-* #,##0.0000\ _€_-;\-* #,##0.0000\ _€_-;_-* &quot;-&quot;????\ _€_-;_-@_-"/>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_-* #,##0.000\ _P_t_s_-;\-* #,##0.000\ _P_t_s_-;_-* &quot;-&quot;??\ _P_t_s_-;_-@_-"/>
    <numFmt numFmtId="215" formatCode="#,##0.00;\(#,##0.00\);&quot;-&quot;"/>
    <numFmt numFmtId="216" formatCode="#,##0,,"/>
    <numFmt numFmtId="217" formatCode="_-* #,##0.0\ _€_-;\-* #,##0.0\ _€_-;_-* &quot;-&quot;??\ _€_-;_-@_-"/>
    <numFmt numFmtId="218" formatCode="_-* #,##0\ _€_-;\-* #,##0\ _€_-;_-* &quot;-&quot;??\ _€_-;_-@_-"/>
  </numFmts>
  <fonts count="91">
    <font>
      <sz val="10"/>
      <name val="Arial"/>
      <family val="0"/>
    </font>
    <font>
      <sz val="10"/>
      <name val="Tahoma"/>
      <family val="2"/>
    </font>
    <font>
      <b/>
      <sz val="10"/>
      <name val="Tahoma"/>
      <family val="2"/>
    </font>
    <font>
      <b/>
      <sz val="14"/>
      <name val="Tahoma"/>
      <family val="2"/>
    </font>
    <font>
      <sz val="8"/>
      <name val="Tahoma"/>
      <family val="2"/>
    </font>
    <font>
      <b/>
      <sz val="8"/>
      <name val="Tahoma"/>
      <family val="2"/>
    </font>
    <font>
      <b/>
      <sz val="10"/>
      <name val="Arial"/>
      <family val="0"/>
    </font>
    <font>
      <sz val="10"/>
      <color indexed="9"/>
      <name val="Tahoma"/>
      <family val="2"/>
    </font>
    <font>
      <b/>
      <sz val="10"/>
      <color indexed="9"/>
      <name val="Tahoma"/>
      <family val="2"/>
    </font>
    <font>
      <b/>
      <sz val="10"/>
      <color indexed="9"/>
      <name val="Symbol"/>
      <family val="1"/>
    </font>
    <font>
      <sz val="10"/>
      <color indexed="9"/>
      <name val="Arial"/>
      <family val="0"/>
    </font>
    <font>
      <sz val="10"/>
      <color indexed="10"/>
      <name val="Tahoma"/>
      <family val="2"/>
    </font>
    <font>
      <b/>
      <sz val="10"/>
      <color indexed="10"/>
      <name val="Tahoma"/>
      <family val="2"/>
    </font>
    <font>
      <b/>
      <sz val="16"/>
      <name val="Tahoma"/>
      <family val="2"/>
    </font>
    <font>
      <b/>
      <sz val="9"/>
      <color indexed="9"/>
      <name val="Symbol"/>
      <family val="1"/>
    </font>
    <font>
      <b/>
      <sz val="9"/>
      <color indexed="9"/>
      <name val="Tahoma"/>
      <family val="2"/>
    </font>
    <font>
      <b/>
      <vertAlign val="superscript"/>
      <sz val="16"/>
      <name val="Tahoma"/>
      <family val="2"/>
    </font>
    <font>
      <vertAlign val="superscript"/>
      <sz val="10"/>
      <name val="Tahoma"/>
      <family val="2"/>
    </font>
    <font>
      <u val="single"/>
      <sz val="10"/>
      <color indexed="12"/>
      <name val="Arial"/>
      <family val="0"/>
    </font>
    <font>
      <u val="single"/>
      <sz val="10"/>
      <color indexed="20"/>
      <name val="Arial"/>
      <family val="0"/>
    </font>
    <font>
      <b/>
      <sz val="18"/>
      <name val="Tahoma"/>
      <family val="2"/>
    </font>
    <font>
      <b/>
      <sz val="8"/>
      <color indexed="9"/>
      <name val="Tahoma"/>
      <family val="2"/>
    </font>
    <font>
      <b/>
      <sz val="10"/>
      <color indexed="9"/>
      <name val="Arial"/>
      <family val="2"/>
    </font>
    <font>
      <b/>
      <sz val="10"/>
      <color indexed="10"/>
      <name val="Arial"/>
      <family val="2"/>
    </font>
    <font>
      <b/>
      <vertAlign val="superscript"/>
      <sz val="10"/>
      <color indexed="9"/>
      <name val="Symbol"/>
      <family val="1"/>
    </font>
    <font>
      <b/>
      <sz val="12"/>
      <name val="Tahoma"/>
      <family val="2"/>
    </font>
    <font>
      <sz val="8"/>
      <name val="Arial"/>
      <family val="2"/>
    </font>
    <font>
      <sz val="12"/>
      <name val="Tahoma"/>
      <family val="2"/>
    </font>
    <font>
      <sz val="10"/>
      <color indexed="10"/>
      <name val="Arial"/>
      <family val="2"/>
    </font>
    <font>
      <b/>
      <sz val="9"/>
      <name val="Tahoma"/>
      <family val="2"/>
    </font>
    <font>
      <b/>
      <sz val="11"/>
      <name val="Tahoma"/>
      <family val="2"/>
    </font>
    <font>
      <b/>
      <sz val="10"/>
      <color indexed="18"/>
      <name val="Tahoma"/>
      <family val="2"/>
    </font>
    <font>
      <sz val="9.5"/>
      <name val="Tahoma"/>
      <family val="2"/>
    </font>
    <font>
      <b/>
      <sz val="9.5"/>
      <name val="Tahoma"/>
      <family val="2"/>
    </font>
    <font>
      <sz val="9.5"/>
      <name val="Arial"/>
      <family val="0"/>
    </font>
    <font>
      <sz val="10"/>
      <color indexed="18"/>
      <name val="Tahoma"/>
      <family val="2"/>
    </font>
    <font>
      <sz val="10"/>
      <name val="Courier"/>
      <family val="0"/>
    </font>
    <font>
      <sz val="10"/>
      <name val="Helv"/>
      <family val="0"/>
    </font>
    <font>
      <sz val="10"/>
      <name val="MS Sans Serif"/>
      <family val="0"/>
    </font>
    <font>
      <sz val="10"/>
      <name val="Geneva"/>
      <family val="0"/>
    </font>
    <font>
      <u val="single"/>
      <sz val="10"/>
      <color indexed="12"/>
      <name val="MS Sans Serif"/>
      <family val="0"/>
    </font>
    <font>
      <sz val="10"/>
      <color indexed="8"/>
      <name val="MS Sans Serif"/>
      <family val="0"/>
    </font>
    <font>
      <sz val="9"/>
      <name val="Geneva"/>
      <family val="0"/>
    </font>
    <font>
      <b/>
      <sz val="11"/>
      <color indexed="10"/>
      <name val="Tahoma"/>
      <family val="2"/>
    </font>
    <font>
      <sz val="8.5"/>
      <name val="Symbol"/>
      <family val="1"/>
    </font>
    <font>
      <sz val="9"/>
      <color indexed="10"/>
      <name val="Tahoma"/>
      <family val="2"/>
    </font>
    <font>
      <sz val="10"/>
      <color indexed="8"/>
      <name val="Tahoma"/>
      <family val="2"/>
    </font>
    <font>
      <b/>
      <sz val="14"/>
      <color indexed="8"/>
      <name val="Tahoma"/>
      <family val="2"/>
    </font>
    <font>
      <b/>
      <sz val="10"/>
      <color indexed="8"/>
      <name val="Tahoma"/>
      <family val="2"/>
    </font>
    <font>
      <vertAlign val="superscript"/>
      <sz val="10"/>
      <color indexed="8"/>
      <name val="Tahoma"/>
      <family val="2"/>
    </font>
    <font>
      <i/>
      <sz val="10"/>
      <color indexed="8"/>
      <name val="Tahoma"/>
      <family val="2"/>
    </font>
    <font>
      <sz val="8"/>
      <color indexed="8"/>
      <name val="Tahoma"/>
      <family val="2"/>
    </font>
    <font>
      <b/>
      <sz val="16"/>
      <color indexed="8"/>
      <name val="Tahoma"/>
      <family val="2"/>
    </font>
    <font>
      <b/>
      <vertAlign val="superscript"/>
      <sz val="9.5"/>
      <name val="Tahoma"/>
      <family val="2"/>
    </font>
    <font>
      <b/>
      <sz val="8"/>
      <color indexed="8"/>
      <name val="Tahoma"/>
      <family val="2"/>
    </font>
    <font>
      <b/>
      <sz val="18"/>
      <color indexed="8"/>
      <name val="Tahoma"/>
      <family val="2"/>
    </font>
    <font>
      <sz val="10"/>
      <color indexed="8"/>
      <name val="Arial"/>
      <family val="2"/>
    </font>
    <font>
      <vertAlign val="superscript"/>
      <sz val="8.5"/>
      <color indexed="8"/>
      <name val="Tahoma"/>
      <family val="2"/>
    </font>
    <font>
      <vertAlign val="superscript"/>
      <sz val="9"/>
      <color indexed="8"/>
      <name val="Tahoma"/>
      <family val="2"/>
    </font>
    <font>
      <b/>
      <vertAlign val="superscript"/>
      <sz val="10"/>
      <color indexed="8"/>
      <name val="Tahoma"/>
      <family val="2"/>
    </font>
    <font>
      <sz val="10"/>
      <color indexed="14"/>
      <name val="Tahoma"/>
      <family val="2"/>
    </font>
    <font>
      <b/>
      <i/>
      <sz val="10"/>
      <color indexed="8"/>
      <name val="Tahoma"/>
      <family val="2"/>
    </font>
    <font>
      <sz val="9"/>
      <name val="Tahoma"/>
      <family val="2"/>
    </font>
    <font>
      <b/>
      <vertAlign val="superscript"/>
      <sz val="9.5"/>
      <color indexed="9"/>
      <name val="Symbol"/>
      <family val="1"/>
    </font>
    <font>
      <sz val="8.5"/>
      <name val="Tahoma"/>
      <family val="2"/>
    </font>
    <font>
      <b/>
      <sz val="20"/>
      <name val="Tahoma"/>
      <family val="2"/>
    </font>
    <font>
      <b/>
      <sz val="12"/>
      <name val="Arial"/>
      <family val="2"/>
    </font>
    <font>
      <b/>
      <vertAlign val="superscript"/>
      <sz val="9.5"/>
      <color indexed="9"/>
      <name val="Tahoma"/>
      <family val="2"/>
    </font>
    <font>
      <b/>
      <sz val="9.5"/>
      <color indexed="9"/>
      <name val="Tahoma"/>
      <family val="2"/>
    </font>
    <font>
      <b/>
      <sz val="12"/>
      <color indexed="10"/>
      <name val="Tahoma"/>
      <family val="2"/>
    </font>
    <font>
      <sz val="9"/>
      <color indexed="8"/>
      <name val="Tahoma"/>
      <family val="2"/>
    </font>
    <font>
      <sz val="8.5"/>
      <color indexed="8"/>
      <name val="Tahoma"/>
      <family val="2"/>
    </font>
    <font>
      <b/>
      <sz val="10"/>
      <color indexed="8"/>
      <name val="Arial"/>
      <family val="2"/>
    </font>
    <font>
      <b/>
      <vertAlign val="superscript"/>
      <sz val="10"/>
      <color indexed="8"/>
      <name val="Arial"/>
      <family val="2"/>
    </font>
    <font>
      <vertAlign val="superscript"/>
      <sz val="10"/>
      <name val="Arial"/>
      <family val="2"/>
    </font>
    <font>
      <sz val="9"/>
      <name val="Arial"/>
      <family val="2"/>
    </font>
    <font>
      <sz val="10"/>
      <name val="Verdana"/>
      <family val="0"/>
    </font>
    <font>
      <sz val="7"/>
      <color indexed="62"/>
      <name val="Lucida Sans Unicode"/>
      <family val="2"/>
    </font>
    <font>
      <b/>
      <sz val="9"/>
      <name val="Comic Sans MS"/>
      <family val="4"/>
    </font>
    <font>
      <sz val="9"/>
      <name val="Comic Sans MS"/>
      <family val="4"/>
    </font>
    <font>
      <b/>
      <vertAlign val="superscript"/>
      <sz val="10"/>
      <color indexed="9"/>
      <name val="Tahoma"/>
      <family val="2"/>
    </font>
    <font>
      <sz val="10"/>
      <color indexed="55"/>
      <name val="Arial"/>
      <family val="0"/>
    </font>
    <font>
      <b/>
      <sz val="11.7"/>
      <color indexed="16"/>
      <name val="Arial"/>
      <family val="0"/>
    </font>
    <font>
      <sz val="11.7"/>
      <name val="Arial"/>
      <family val="0"/>
    </font>
    <font>
      <b/>
      <sz val="11.7"/>
      <name val="Arial"/>
      <family val="0"/>
    </font>
    <font>
      <i/>
      <sz val="8"/>
      <name val="Arial"/>
      <family val="2"/>
    </font>
    <font>
      <sz val="10"/>
      <color indexed="46"/>
      <name val="Arial"/>
      <family val="0"/>
    </font>
    <font>
      <b/>
      <sz val="10"/>
      <color indexed="46"/>
      <name val="Arial"/>
      <family val="0"/>
    </font>
    <font>
      <vertAlign val="superscript"/>
      <sz val="11"/>
      <name val="Tahoma"/>
      <family val="2"/>
    </font>
    <font>
      <sz val="11"/>
      <name val="Tahoma"/>
      <family val="2"/>
    </font>
    <font>
      <b/>
      <sz val="9"/>
      <name val="Arial"/>
      <family val="2"/>
    </font>
  </fonts>
  <fills count="11">
    <fill>
      <patternFill/>
    </fill>
    <fill>
      <patternFill patternType="gray125"/>
    </fill>
    <fill>
      <patternFill patternType="solid">
        <fgColor indexed="12"/>
        <bgColor indexed="64"/>
      </patternFill>
    </fill>
    <fill>
      <patternFill patternType="gray0625"/>
    </fill>
    <fill>
      <patternFill patternType="solid">
        <fgColor indexed="26"/>
        <bgColor indexed="64"/>
      </patternFill>
    </fill>
    <fill>
      <patternFill patternType="gray0625">
        <bgColor indexed="26"/>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s>
  <borders count="55">
    <border>
      <left/>
      <right/>
      <top/>
      <bottom/>
      <diagonal/>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22"/>
      </top>
      <bottom style="hair">
        <color indexed="22"/>
      </botto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color indexed="63"/>
      </left>
      <right style="medium"/>
      <top>
        <color indexed="63"/>
      </top>
      <bottom style="medium"/>
    </border>
    <border>
      <left style="medium"/>
      <right style="medium"/>
      <top/>
      <bottom style="medium"/>
    </border>
    <border>
      <left>
        <color indexed="63"/>
      </left>
      <right style="thin"/>
      <top style="thin"/>
      <bottom style="medium"/>
    </border>
    <border>
      <left style="thin"/>
      <right>
        <color indexed="63"/>
      </right>
      <top style="medium"/>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style="medium"/>
      <bottom>
        <color indexed="63"/>
      </bottom>
    </border>
    <border>
      <left style="medium"/>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color indexed="9"/>
      </top>
      <bottom style="thin">
        <color indexed="9"/>
      </botto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7" fillId="0" borderId="0">
      <alignment/>
      <protection/>
    </xf>
    <xf numFmtId="0" fontId="38" fillId="0" borderId="0">
      <alignment/>
      <protection/>
    </xf>
    <xf numFmtId="38" fontId="39" fillId="0" borderId="0" applyFont="0" applyFill="0" applyBorder="0" applyAlignment="0" applyProtection="0"/>
    <xf numFmtId="195" fontId="39"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94" fontId="41" fillId="0" borderId="0" applyFont="0" applyFill="0" applyBorder="0" applyAlignment="0" applyProtection="0"/>
    <xf numFmtId="193" fontId="41" fillId="0" borderId="0" applyFont="0" applyFill="0" applyBorder="0" applyAlignment="0" applyProtection="0"/>
    <xf numFmtId="15" fontId="42" fillId="0" borderId="0" applyNumberFormat="0" applyBorder="0" applyAlignment="0">
      <protection/>
    </xf>
    <xf numFmtId="167" fontId="0" fillId="0" borderId="0" applyFont="0" applyFill="0" applyBorder="0" applyAlignment="0" applyProtection="0"/>
    <xf numFmtId="165" fontId="0" fillId="0" borderId="0" applyFont="0" applyFill="0" applyBorder="0" applyAlignment="0" applyProtection="0"/>
    <xf numFmtId="0" fontId="36" fillId="0" borderId="0">
      <alignment vertical="center"/>
      <protection/>
    </xf>
    <xf numFmtId="0" fontId="76" fillId="0" borderId="0">
      <alignment/>
      <protection/>
    </xf>
    <xf numFmtId="0" fontId="0" fillId="0" borderId="0">
      <alignment/>
      <protection/>
    </xf>
    <xf numFmtId="0" fontId="36" fillId="0" borderId="0">
      <alignment vertical="center"/>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cellStyleXfs>
  <cellXfs count="837">
    <xf numFmtId="0" fontId="0" fillId="0" borderId="0" xfId="0" applyAlignment="1">
      <alignment/>
    </xf>
    <xf numFmtId="0" fontId="1" fillId="0" borderId="0" xfId="0" applyFont="1" applyAlignment="1">
      <alignment horizontal="left" indent="1"/>
    </xf>
    <xf numFmtId="0" fontId="1" fillId="0" borderId="0" xfId="0" applyFont="1" applyAlignment="1">
      <alignment/>
    </xf>
    <xf numFmtId="0" fontId="1" fillId="0" borderId="0" xfId="0" applyFont="1" applyAlignment="1">
      <alignment horizontal="left" indent="2"/>
    </xf>
    <xf numFmtId="0" fontId="1" fillId="0" borderId="0" xfId="0" applyFont="1" applyAlignment="1">
      <alignment horizontal="left" indent="3"/>
    </xf>
    <xf numFmtId="0" fontId="2" fillId="0" borderId="0" xfId="0" applyFont="1" applyAlignment="1">
      <alignment/>
    </xf>
    <xf numFmtId="0" fontId="1" fillId="0" borderId="0" xfId="0" applyFont="1" applyFill="1" applyAlignment="1">
      <alignment horizontal="centerContinuous"/>
    </xf>
    <xf numFmtId="0" fontId="1" fillId="0" borderId="0" xfId="0" applyFont="1" applyFill="1" applyAlignment="1">
      <alignment horizontal="left" vertical="justify" wrapText="1"/>
    </xf>
    <xf numFmtId="0" fontId="1" fillId="0" borderId="0" xfId="0" applyFont="1" applyFill="1" applyAlignment="1">
      <alignment horizontal="left"/>
    </xf>
    <xf numFmtId="0" fontId="1" fillId="0" borderId="0" xfId="0" applyFont="1" applyFill="1" applyAlignment="1">
      <alignment horizontal="centerContinuous" vertical="justify"/>
    </xf>
    <xf numFmtId="0" fontId="2" fillId="0" borderId="0" xfId="0" applyFont="1" applyAlignment="1">
      <alignment horizontal="left" indent="1"/>
    </xf>
    <xf numFmtId="0" fontId="2" fillId="0" borderId="0" xfId="0" applyFont="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justify"/>
    </xf>
    <xf numFmtId="0" fontId="3" fillId="0" borderId="0" xfId="0" applyFont="1" applyFill="1" applyAlignment="1">
      <alignment horizontal="center" vertical="center"/>
    </xf>
    <xf numFmtId="0" fontId="1" fillId="0" borderId="0" xfId="0" applyFont="1" applyFill="1" applyAlignment="1">
      <alignment/>
    </xf>
    <xf numFmtId="0" fontId="1" fillId="0" borderId="0" xfId="0" applyFont="1" applyAlignment="1">
      <alignment horizontal="left"/>
    </xf>
    <xf numFmtId="49" fontId="1" fillId="0" borderId="0" xfId="0" applyNumberFormat="1" applyFont="1" applyAlignment="1">
      <alignment horizontal="left" indent="3"/>
    </xf>
    <xf numFmtId="49" fontId="1" fillId="0" borderId="0" xfId="0" applyNumberFormat="1" applyFont="1" applyAlignment="1">
      <alignment horizontal="left" indent="2"/>
    </xf>
    <xf numFmtId="0" fontId="0" fillId="0" borderId="0" xfId="0" applyFill="1" applyAlignment="1">
      <alignment/>
    </xf>
    <xf numFmtId="0" fontId="2" fillId="0" borderId="0" xfId="0" applyFont="1" applyFill="1" applyAlignment="1">
      <alignment horizontal="center"/>
    </xf>
    <xf numFmtId="0" fontId="2" fillId="0" borderId="0" xfId="0" applyFont="1" applyFill="1" applyAlignment="1">
      <alignment/>
    </xf>
    <xf numFmtId="3" fontId="1" fillId="0" borderId="0" xfId="0" applyNumberFormat="1" applyFont="1" applyAlignment="1">
      <alignment/>
    </xf>
    <xf numFmtId="3" fontId="0" fillId="0" borderId="0" xfId="0" applyNumberFormat="1" applyAlignment="1">
      <alignment/>
    </xf>
    <xf numFmtId="3" fontId="2" fillId="0" borderId="0" xfId="0" applyNumberFormat="1" applyFont="1" applyAlignment="1">
      <alignment/>
    </xf>
    <xf numFmtId="0" fontId="6" fillId="0" borderId="0" xfId="0" applyFont="1" applyAlignment="1">
      <alignment/>
    </xf>
    <xf numFmtId="3" fontId="1" fillId="0" borderId="0" xfId="0" applyNumberFormat="1" applyFont="1" applyFill="1" applyAlignment="1">
      <alignment/>
    </xf>
    <xf numFmtId="4" fontId="1" fillId="0" borderId="0" xfId="0" applyNumberFormat="1" applyFont="1" applyAlignment="1">
      <alignment/>
    </xf>
    <xf numFmtId="3" fontId="2" fillId="0" borderId="0" xfId="0" applyNumberFormat="1" applyFont="1" applyFill="1" applyAlignment="1">
      <alignment horizontal="right"/>
    </xf>
    <xf numFmtId="0" fontId="7" fillId="0" borderId="0" xfId="0" applyFont="1" applyAlignment="1">
      <alignment/>
    </xf>
    <xf numFmtId="0" fontId="4" fillId="0" borderId="0" xfId="0" applyFont="1" applyAlignment="1">
      <alignment/>
    </xf>
    <xf numFmtId="0" fontId="8" fillId="0" borderId="0" xfId="0" applyFont="1" applyAlignment="1">
      <alignment horizontal="center"/>
    </xf>
    <xf numFmtId="4" fontId="1" fillId="0" borderId="0" xfId="0" applyNumberFormat="1" applyFont="1" applyFill="1" applyAlignment="1">
      <alignment/>
    </xf>
    <xf numFmtId="0" fontId="2" fillId="0" borderId="0" xfId="0" applyFont="1" applyFill="1" applyAlignment="1">
      <alignment horizontal="left"/>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3" fontId="1" fillId="0" borderId="0" xfId="0" applyNumberFormat="1" applyFont="1" applyFill="1" applyAlignment="1">
      <alignment horizontal="center"/>
    </xf>
    <xf numFmtId="0" fontId="1" fillId="0" borderId="0" xfId="0" applyFont="1" applyFill="1" applyAlignment="1">
      <alignment horizontal="center"/>
    </xf>
    <xf numFmtId="172" fontId="11" fillId="0" borderId="0" xfId="42" applyNumberFormat="1" applyFont="1" applyAlignment="1">
      <alignment/>
    </xf>
    <xf numFmtId="176" fontId="1" fillId="0" borderId="0" xfId="0" applyNumberFormat="1" applyFont="1" applyAlignment="1">
      <alignment/>
    </xf>
    <xf numFmtId="4" fontId="11" fillId="0" borderId="0" xfId="0" applyNumberFormat="1" applyFont="1" applyAlignment="1">
      <alignment horizontal="center"/>
    </xf>
    <xf numFmtId="176" fontId="2" fillId="0" borderId="0" xfId="0" applyNumberFormat="1" applyFont="1" applyAlignment="1">
      <alignment/>
    </xf>
    <xf numFmtId="170" fontId="1" fillId="0" borderId="0" xfId="0" applyNumberFormat="1" applyFont="1" applyFill="1" applyAlignment="1">
      <alignment/>
    </xf>
    <xf numFmtId="2" fontId="1" fillId="0" borderId="0" xfId="0" applyNumberFormat="1" applyFont="1" applyFill="1" applyAlignment="1">
      <alignment/>
    </xf>
    <xf numFmtId="176" fontId="1" fillId="0" borderId="0" xfId="0" applyNumberFormat="1" applyFont="1" applyFill="1" applyAlignment="1">
      <alignment/>
    </xf>
    <xf numFmtId="176" fontId="2" fillId="0" borderId="0" xfId="0" applyNumberFormat="1" applyFont="1" applyFill="1" applyAlignment="1">
      <alignment/>
    </xf>
    <xf numFmtId="175" fontId="2" fillId="0" borderId="0" xfId="42" applyNumberFormat="1" applyFont="1" applyFill="1" applyAlignment="1">
      <alignment horizontal="right"/>
    </xf>
    <xf numFmtId="3" fontId="1" fillId="0" borderId="0" xfId="0" applyNumberFormat="1" applyFont="1" applyFill="1" applyAlignment="1" quotePrefix="1">
      <alignment horizontal="center"/>
    </xf>
    <xf numFmtId="4" fontId="12" fillId="0" borderId="0" xfId="0" applyNumberFormat="1" applyFont="1" applyAlignment="1">
      <alignment/>
    </xf>
    <xf numFmtId="0" fontId="13" fillId="0" borderId="0" xfId="0" applyFont="1" applyFill="1" applyAlignment="1">
      <alignment horizontal="left" vertical="center"/>
    </xf>
    <xf numFmtId="0" fontId="2" fillId="0" borderId="0" xfId="0" applyFont="1" applyFill="1" applyAlignment="1">
      <alignment horizontal="left" vertical="justify" wrapText="1"/>
    </xf>
    <xf numFmtId="172" fontId="12" fillId="0" borderId="0" xfId="42" applyNumberFormat="1" applyFont="1" applyAlignment="1">
      <alignment/>
    </xf>
    <xf numFmtId="0" fontId="1" fillId="0" borderId="0" xfId="0" applyFont="1" applyFill="1" applyAlignment="1">
      <alignment horizontal="left" vertical="center"/>
    </xf>
    <xf numFmtId="0" fontId="1" fillId="0" borderId="0" xfId="0" applyFont="1" applyAlignment="1">
      <alignment vertical="center"/>
    </xf>
    <xf numFmtId="0" fontId="7" fillId="2" borderId="0" xfId="0" applyFont="1" applyFill="1" applyAlignment="1">
      <alignment/>
    </xf>
    <xf numFmtId="0" fontId="15" fillId="2" borderId="0" xfId="0" applyFont="1" applyFill="1" applyAlignment="1">
      <alignment horizontal="center"/>
    </xf>
    <xf numFmtId="172" fontId="2" fillId="0" borderId="0" xfId="0" applyNumberFormat="1" applyFont="1" applyAlignment="1">
      <alignment/>
    </xf>
    <xf numFmtId="0" fontId="2" fillId="0" borderId="0" xfId="0" applyFont="1" applyFill="1" applyAlignment="1">
      <alignment horizontal="centerContinuous" vertical="justify"/>
    </xf>
    <xf numFmtId="15" fontId="8" fillId="2" borderId="0" xfId="0" applyNumberFormat="1" applyFont="1" applyFill="1" applyAlignment="1">
      <alignment horizontal="center"/>
    </xf>
    <xf numFmtId="0" fontId="4" fillId="0" borderId="0" xfId="0" applyFont="1" applyFill="1" applyAlignment="1">
      <alignment/>
    </xf>
    <xf numFmtId="0" fontId="7" fillId="2" borderId="0" xfId="0" applyFont="1" applyFill="1" applyAlignment="1">
      <alignment vertical="center"/>
    </xf>
    <xf numFmtId="173" fontId="8" fillId="2" borderId="0" xfId="0" applyNumberFormat="1" applyFont="1" applyFill="1" applyAlignment="1">
      <alignment horizontal="right" vertical="center"/>
    </xf>
    <xf numFmtId="0" fontId="9" fillId="2" borderId="0" xfId="0" applyFont="1" applyFill="1" applyAlignment="1">
      <alignment horizontal="right" vertical="center"/>
    </xf>
    <xf numFmtId="0" fontId="10" fillId="0" borderId="0" xfId="0" applyFont="1" applyAlignment="1">
      <alignment vertical="center"/>
    </xf>
    <xf numFmtId="0" fontId="7" fillId="0" borderId="0" xfId="0" applyFont="1" applyAlignment="1">
      <alignment vertical="center"/>
    </xf>
    <xf numFmtId="0" fontId="7" fillId="2" borderId="0" xfId="0" applyFont="1" applyFill="1" applyAlignment="1">
      <alignment horizontal="right" vertical="center"/>
    </xf>
    <xf numFmtId="0" fontId="8" fillId="2" borderId="0" xfId="0" applyFont="1" applyFill="1" applyAlignment="1">
      <alignment horizontal="right" vertical="center"/>
    </xf>
    <xf numFmtId="0" fontId="11" fillId="0" borderId="0" xfId="0" applyFont="1" applyAlignment="1">
      <alignment horizontal="left"/>
    </xf>
    <xf numFmtId="0" fontId="5" fillId="0" borderId="0" xfId="0" applyFont="1" applyFill="1" applyAlignment="1">
      <alignment horizontal="center"/>
    </xf>
    <xf numFmtId="0" fontId="0" fillId="0" borderId="1" xfId="0" applyFont="1" applyFill="1" applyBorder="1" applyAlignment="1">
      <alignment/>
    </xf>
    <xf numFmtId="1" fontId="0" fillId="0" borderId="0" xfId="0" applyNumberFormat="1" applyAlignment="1">
      <alignment/>
    </xf>
    <xf numFmtId="0" fontId="2" fillId="0" borderId="0" xfId="0" applyFont="1" applyAlignment="1">
      <alignment horizontal="right"/>
    </xf>
    <xf numFmtId="172" fontId="12" fillId="0" borderId="0" xfId="42" applyNumberFormat="1" applyFont="1" applyAlignment="1">
      <alignment horizontal="right"/>
    </xf>
    <xf numFmtId="0" fontId="6" fillId="0" borderId="0" xfId="0" applyFont="1" applyFill="1" applyAlignment="1">
      <alignment/>
    </xf>
    <xf numFmtId="0" fontId="6" fillId="0" borderId="0" xfId="0" applyFont="1" applyAlignment="1">
      <alignment horizontal="right"/>
    </xf>
    <xf numFmtId="0" fontId="0" fillId="0" borderId="0" xfId="0" applyAlignment="1">
      <alignment horizontal="right"/>
    </xf>
    <xf numFmtId="0" fontId="20" fillId="0" borderId="0" xfId="0" applyFont="1" applyFill="1" applyAlignment="1">
      <alignment horizontal="left" vertical="center"/>
    </xf>
    <xf numFmtId="0" fontId="3" fillId="0" borderId="0" xfId="0" applyFont="1" applyAlignment="1">
      <alignment/>
    </xf>
    <xf numFmtId="0" fontId="1" fillId="0" borderId="0" xfId="0" applyFont="1" applyAlignment="1">
      <alignment horizontal="right"/>
    </xf>
    <xf numFmtId="172" fontId="11" fillId="0" borderId="0" xfId="42" applyNumberFormat="1" applyFont="1" applyFill="1" applyAlignment="1">
      <alignment/>
    </xf>
    <xf numFmtId="181" fontId="2" fillId="0" borderId="0" xfId="0" applyNumberFormat="1" applyFont="1" applyFill="1" applyAlignment="1">
      <alignment/>
    </xf>
    <xf numFmtId="182" fontId="1" fillId="0" borderId="0" xfId="0" applyNumberFormat="1" applyFont="1" applyAlignment="1">
      <alignment/>
    </xf>
    <xf numFmtId="182" fontId="1" fillId="0" borderId="0" xfId="0" applyNumberFormat="1" applyFont="1" applyAlignment="1">
      <alignment horizontal="right"/>
    </xf>
    <xf numFmtId="181" fontId="6" fillId="0" borderId="0" xfId="0" applyNumberFormat="1" applyFont="1" applyFill="1" applyAlignment="1">
      <alignment/>
    </xf>
    <xf numFmtId="0" fontId="6" fillId="0" borderId="0" xfId="0" applyFont="1" applyFill="1" applyAlignment="1">
      <alignment/>
    </xf>
    <xf numFmtId="0" fontId="12" fillId="0" borderId="0" xfId="0" applyFont="1" applyFill="1" applyAlignment="1">
      <alignment horizontal="left" vertical="justify" wrapText="1"/>
    </xf>
    <xf numFmtId="0" fontId="11" fillId="0" borderId="0" xfId="0" applyFont="1" applyFill="1" applyAlignment="1">
      <alignment horizontal="left"/>
    </xf>
    <xf numFmtId="0" fontId="8" fillId="2" borderId="0" xfId="0" applyFont="1" applyFill="1" applyAlignment="1">
      <alignment/>
    </xf>
    <xf numFmtId="49" fontId="9" fillId="2" borderId="0"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0" fontId="7" fillId="2" borderId="0" xfId="0" applyFont="1" applyFill="1" applyAlignment="1">
      <alignment horizontal="right"/>
    </xf>
    <xf numFmtId="177" fontId="6" fillId="0" borderId="0" xfId="0" applyNumberFormat="1" applyFont="1" applyAlignment="1">
      <alignment/>
    </xf>
    <xf numFmtId="175" fontId="6" fillId="0" borderId="0" xfId="0" applyNumberFormat="1" applyFont="1" applyAlignment="1">
      <alignment horizontal="right"/>
    </xf>
    <xf numFmtId="177" fontId="6" fillId="0" borderId="0" xfId="0" applyNumberFormat="1" applyFont="1" applyAlignment="1">
      <alignment/>
    </xf>
    <xf numFmtId="175" fontId="0" fillId="0" borderId="0" xfId="0" applyNumberFormat="1" applyFont="1" applyAlignment="1">
      <alignment horizontal="right"/>
    </xf>
    <xf numFmtId="177" fontId="0" fillId="0" borderId="0" xfId="0" applyNumberFormat="1" applyAlignment="1">
      <alignment/>
    </xf>
    <xf numFmtId="172" fontId="0" fillId="0" borderId="0" xfId="0" applyNumberFormat="1" applyFill="1" applyAlignment="1">
      <alignment/>
    </xf>
    <xf numFmtId="0" fontId="1" fillId="2" borderId="0" xfId="0" applyFont="1" applyFill="1" applyAlignment="1">
      <alignment horizontal="left" vertical="center"/>
    </xf>
    <xf numFmtId="0" fontId="8" fillId="0" borderId="0" xfId="0" applyFont="1" applyFill="1" applyAlignment="1">
      <alignment horizontal="center" vertical="justify" wrapText="1"/>
    </xf>
    <xf numFmtId="49" fontId="8" fillId="0" borderId="0" xfId="0" applyNumberFormat="1" applyFont="1" applyFill="1" applyBorder="1" applyAlignment="1">
      <alignment horizontal="right" vertical="center"/>
    </xf>
    <xf numFmtId="0" fontId="0" fillId="0" borderId="0" xfId="0" applyFont="1" applyAlignment="1">
      <alignment/>
    </xf>
    <xf numFmtId="181" fontId="2" fillId="0" borderId="0" xfId="0" applyNumberFormat="1" applyFont="1" applyAlignment="1">
      <alignment horizontal="right"/>
    </xf>
    <xf numFmtId="173" fontId="8" fillId="0" borderId="0" xfId="0" applyNumberFormat="1" applyFont="1" applyFill="1" applyAlignment="1">
      <alignment horizontal="right" vertical="center"/>
    </xf>
    <xf numFmtId="3" fontId="1" fillId="0" borderId="0" xfId="0" applyNumberFormat="1" applyFont="1" applyFill="1" applyAlignment="1">
      <alignment vertical="center"/>
    </xf>
    <xf numFmtId="0" fontId="6" fillId="0" borderId="1" xfId="0" applyFont="1" applyFill="1" applyBorder="1" applyAlignment="1">
      <alignment/>
    </xf>
    <xf numFmtId="0" fontId="6" fillId="0" borderId="0" xfId="0" applyFont="1" applyAlignment="1">
      <alignment/>
    </xf>
    <xf numFmtId="0" fontId="0" fillId="0" borderId="2" xfId="0" applyFont="1" applyFill="1" applyBorder="1" applyAlignment="1">
      <alignment/>
    </xf>
    <xf numFmtId="0" fontId="6"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1" fontId="0" fillId="0" borderId="6" xfId="0" applyNumberFormat="1" applyFont="1" applyFill="1" applyBorder="1" applyAlignment="1">
      <alignment/>
    </xf>
    <xf numFmtId="0" fontId="0" fillId="0" borderId="7" xfId="0" applyFont="1" applyFill="1" applyBorder="1" applyAlignment="1">
      <alignment/>
    </xf>
    <xf numFmtId="0" fontId="0" fillId="0" borderId="7" xfId="0" applyBorder="1" applyAlignment="1">
      <alignment/>
    </xf>
    <xf numFmtId="1" fontId="0" fillId="0" borderId="8" xfId="0" applyNumberFormat="1" applyFont="1" applyFill="1" applyBorder="1" applyAlignment="1">
      <alignment/>
    </xf>
    <xf numFmtId="0" fontId="0" fillId="0" borderId="8" xfId="0" applyFont="1" applyFill="1" applyBorder="1" applyAlignment="1">
      <alignment/>
    </xf>
    <xf numFmtId="0" fontId="0" fillId="0" borderId="8" xfId="0" applyBorder="1" applyAlignment="1">
      <alignment/>
    </xf>
    <xf numFmtId="0" fontId="0" fillId="3" borderId="3" xfId="0" applyFont="1" applyFill="1" applyBorder="1" applyAlignment="1">
      <alignment/>
    </xf>
    <xf numFmtId="0" fontId="0" fillId="3" borderId="9" xfId="0" applyFont="1" applyFill="1" applyBorder="1" applyAlignment="1">
      <alignment/>
    </xf>
    <xf numFmtId="0" fontId="0" fillId="3" borderId="4" xfId="0" applyFont="1" applyFill="1" applyBorder="1" applyAlignment="1">
      <alignment/>
    </xf>
    <xf numFmtId="0" fontId="0" fillId="3" borderId="10" xfId="0" applyFont="1" applyFill="1" applyBorder="1" applyAlignment="1">
      <alignment/>
    </xf>
    <xf numFmtId="0" fontId="0" fillId="3" borderId="5" xfId="0" applyFont="1" applyFill="1" applyBorder="1" applyAlignment="1">
      <alignment/>
    </xf>
    <xf numFmtId="0" fontId="0" fillId="3" borderId="11" xfId="0"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6" fillId="4" borderId="4" xfId="0" applyFont="1" applyFill="1" applyBorder="1" applyAlignment="1">
      <alignment/>
    </xf>
    <xf numFmtId="0" fontId="6" fillId="4" borderId="7" xfId="0" applyFont="1" applyFill="1" applyBorder="1" applyAlignment="1">
      <alignment/>
    </xf>
    <xf numFmtId="0" fontId="6" fillId="5" borderId="4" xfId="0" applyFont="1" applyFill="1" applyBorder="1" applyAlignment="1">
      <alignment/>
    </xf>
    <xf numFmtId="0" fontId="6" fillId="5" borderId="10" xfId="0" applyFont="1" applyFill="1" applyBorder="1" applyAlignment="1">
      <alignment/>
    </xf>
    <xf numFmtId="179" fontId="6" fillId="4" borderId="7" xfId="0" applyNumberFormat="1" applyFont="1" applyFill="1" applyBorder="1" applyAlignment="1">
      <alignment/>
    </xf>
    <xf numFmtId="0" fontId="1" fillId="0" borderId="0" xfId="0" applyFont="1" applyFill="1" applyAlignment="1">
      <alignment vertical="center"/>
    </xf>
    <xf numFmtId="176" fontId="2" fillId="0" borderId="0" xfId="0" applyNumberFormat="1" applyFont="1" applyAlignment="1">
      <alignment horizontal="right"/>
    </xf>
    <xf numFmtId="181" fontId="1" fillId="0" borderId="0" xfId="0" applyNumberFormat="1" applyFont="1" applyFill="1" applyAlignment="1">
      <alignment horizontal="right"/>
    </xf>
    <xf numFmtId="176" fontId="1" fillId="0" borderId="0" xfId="0" applyNumberFormat="1" applyFont="1" applyAlignment="1">
      <alignment horizontal="right"/>
    </xf>
    <xf numFmtId="0" fontId="2" fillId="6" borderId="0" xfId="0" applyFont="1" applyFill="1" applyAlignment="1">
      <alignment/>
    </xf>
    <xf numFmtId="0" fontId="2" fillId="6" borderId="0" xfId="0" applyFont="1" applyFill="1" applyBorder="1" applyAlignment="1">
      <alignment/>
    </xf>
    <xf numFmtId="0" fontId="2" fillId="6" borderId="0" xfId="0" applyFont="1" applyFill="1" applyAlignment="1">
      <alignment horizontal="left" vertical="center"/>
    </xf>
    <xf numFmtId="175" fontId="2" fillId="6" borderId="0" xfId="42" applyNumberFormat="1" applyFont="1" applyFill="1" applyAlignment="1">
      <alignment horizontal="right" vertical="center"/>
    </xf>
    <xf numFmtId="3" fontId="2" fillId="6" borderId="0" xfId="0" applyNumberFormat="1" applyFont="1" applyFill="1" applyAlignment="1">
      <alignment vertical="center"/>
    </xf>
    <xf numFmtId="0" fontId="2" fillId="6" borderId="0" xfId="0" applyFont="1" applyFill="1" applyAlignment="1">
      <alignment vertical="center"/>
    </xf>
    <xf numFmtId="3" fontId="1" fillId="6" borderId="0" xfId="0" applyNumberFormat="1" applyFont="1" applyFill="1" applyAlignment="1">
      <alignment vertical="center"/>
    </xf>
    <xf numFmtId="0" fontId="8" fillId="0" borderId="0" xfId="0" applyFont="1" applyFill="1" applyAlignment="1">
      <alignment horizontal="right" vertical="center"/>
    </xf>
    <xf numFmtId="0" fontId="2" fillId="0" borderId="0" xfId="0" applyFont="1" applyFill="1" applyAlignment="1">
      <alignment vertical="center"/>
    </xf>
    <xf numFmtId="3" fontId="1" fillId="0" borderId="0" xfId="0" applyNumberFormat="1" applyFont="1" applyFill="1" applyAlignment="1">
      <alignment horizontal="right" vertical="center"/>
    </xf>
    <xf numFmtId="3" fontId="2" fillId="6" borderId="0" xfId="0" applyNumberFormat="1" applyFont="1" applyFill="1" applyAlignment="1">
      <alignment horizontal="right" vertical="center"/>
    </xf>
    <xf numFmtId="3" fontId="1" fillId="0" borderId="0" xfId="0" applyNumberFormat="1" applyFont="1" applyAlignment="1">
      <alignment horizontal="right"/>
    </xf>
    <xf numFmtId="3" fontId="1" fillId="0" borderId="0" xfId="0" applyNumberFormat="1" applyFont="1" applyFill="1" applyAlignment="1">
      <alignment horizontal="right"/>
    </xf>
    <xf numFmtId="172" fontId="1" fillId="0" borderId="0" xfId="0" applyNumberFormat="1" applyFont="1" applyFill="1" applyAlignment="1">
      <alignment horizontal="right" vertical="center"/>
    </xf>
    <xf numFmtId="172" fontId="1" fillId="0" borderId="0" xfId="0" applyNumberFormat="1" applyFont="1" applyAlignment="1">
      <alignment horizontal="right"/>
    </xf>
    <xf numFmtId="172" fontId="11" fillId="0" borderId="0" xfId="42" applyNumberFormat="1" applyFont="1" applyAlignment="1">
      <alignment horizontal="right"/>
    </xf>
    <xf numFmtId="0" fontId="1" fillId="2" borderId="0" xfId="0" applyFont="1" applyFill="1" applyAlignment="1">
      <alignment/>
    </xf>
    <xf numFmtId="49" fontId="8" fillId="0" borderId="0" xfId="0" applyNumberFormat="1" applyFont="1" applyFill="1" applyBorder="1" applyAlignment="1">
      <alignment horizontal="center" vertical="center"/>
    </xf>
    <xf numFmtId="3" fontId="2" fillId="0" borderId="0" xfId="0" applyNumberFormat="1" applyFont="1" applyAlignment="1">
      <alignment horizontal="right"/>
    </xf>
    <xf numFmtId="2" fontId="0" fillId="0" borderId="0" xfId="0" applyNumberFormat="1" applyAlignment="1">
      <alignment/>
    </xf>
    <xf numFmtId="172" fontId="1" fillId="0" borderId="0" xfId="0" applyNumberFormat="1" applyFont="1" applyFill="1" applyAlignment="1">
      <alignment horizontal="right"/>
    </xf>
    <xf numFmtId="172" fontId="0" fillId="0" borderId="0" xfId="0" applyNumberFormat="1" applyAlignment="1">
      <alignment/>
    </xf>
    <xf numFmtId="2" fontId="1" fillId="0" borderId="0" xfId="0" applyNumberFormat="1" applyFont="1" applyFill="1" applyAlignment="1">
      <alignment horizontal="right"/>
    </xf>
    <xf numFmtId="17" fontId="8" fillId="0" borderId="0" xfId="0" applyNumberFormat="1" applyFont="1" applyFill="1" applyAlignment="1">
      <alignment horizontal="right" vertical="center"/>
    </xf>
    <xf numFmtId="182" fontId="2" fillId="0" borderId="0" xfId="0" applyNumberFormat="1" applyFont="1" applyFill="1" applyAlignment="1">
      <alignment/>
    </xf>
    <xf numFmtId="182" fontId="1" fillId="0" borderId="0" xfId="0" applyNumberFormat="1" applyFont="1" applyFill="1" applyAlignment="1">
      <alignment horizontal="right"/>
    </xf>
    <xf numFmtId="182" fontId="2" fillId="0" borderId="0" xfId="0" applyNumberFormat="1" applyFont="1" applyFill="1" applyAlignment="1">
      <alignment horizontal="right"/>
    </xf>
    <xf numFmtId="175" fontId="0" fillId="0" borderId="0" xfId="0" applyNumberFormat="1" applyFont="1" applyFill="1" applyAlignment="1">
      <alignment horizontal="right"/>
    </xf>
    <xf numFmtId="175" fontId="6" fillId="0" borderId="0" xfId="0" applyNumberFormat="1" applyFont="1" applyFill="1" applyAlignment="1">
      <alignment horizontal="right"/>
    </xf>
    <xf numFmtId="0" fontId="10" fillId="0" borderId="0" xfId="0" applyFont="1" applyAlignment="1">
      <alignment/>
    </xf>
    <xf numFmtId="182" fontId="1" fillId="0" borderId="0" xfId="0" applyNumberFormat="1" applyFont="1" applyFill="1" applyAlignment="1">
      <alignment/>
    </xf>
    <xf numFmtId="176" fontId="2" fillId="0" borderId="0" xfId="0" applyNumberFormat="1" applyFont="1" applyFill="1" applyAlignment="1">
      <alignment horizontal="right"/>
    </xf>
    <xf numFmtId="180" fontId="2" fillId="0" borderId="0" xfId="0" applyNumberFormat="1" applyFont="1" applyAlignment="1">
      <alignment/>
    </xf>
    <xf numFmtId="0" fontId="8" fillId="2" borderId="0" xfId="0" applyFont="1" applyFill="1" applyBorder="1" applyAlignment="1">
      <alignment horizontal="center" vertical="center"/>
    </xf>
    <xf numFmtId="0" fontId="2" fillId="0" borderId="0" xfId="0" applyFont="1" applyFill="1" applyAlignment="1">
      <alignment horizontal="right"/>
    </xf>
    <xf numFmtId="0" fontId="3" fillId="0" borderId="0" xfId="0" applyFont="1" applyFill="1" applyBorder="1" applyAlignment="1">
      <alignment horizontal="center" vertical="justify"/>
    </xf>
    <xf numFmtId="0" fontId="7" fillId="2" borderId="0" xfId="0" applyFont="1" applyFill="1" applyBorder="1" applyAlignment="1">
      <alignment/>
    </xf>
    <xf numFmtId="0" fontId="10" fillId="0" borderId="0" xfId="0" applyFont="1" applyBorder="1" applyAlignment="1">
      <alignment/>
    </xf>
    <xf numFmtId="0" fontId="8" fillId="2" borderId="0" xfId="0" applyFont="1" applyFill="1" applyBorder="1" applyAlignment="1">
      <alignment horizontal="center"/>
    </xf>
    <xf numFmtId="0" fontId="26" fillId="0" borderId="0" xfId="0" applyFont="1" applyFill="1" applyBorder="1" applyAlignment="1" quotePrefix="1">
      <alignment/>
    </xf>
    <xf numFmtId="0" fontId="26" fillId="0" borderId="0" xfId="0" applyFont="1" applyBorder="1" applyAlignment="1" quotePrefix="1">
      <alignment/>
    </xf>
    <xf numFmtId="2" fontId="2" fillId="0" borderId="0" xfId="0" applyNumberFormat="1" applyFont="1" applyFill="1" applyBorder="1" applyAlignment="1">
      <alignment horizontal="right" vertical="center" wrapText="1"/>
    </xf>
    <xf numFmtId="2" fontId="2" fillId="6" borderId="0" xfId="0" applyNumberFormat="1" applyFont="1" applyFill="1" applyBorder="1" applyAlignment="1">
      <alignment vertical="center"/>
    </xf>
    <xf numFmtId="0" fontId="6" fillId="0" borderId="0" xfId="0" applyFont="1" applyBorder="1" applyAlignment="1">
      <alignment/>
    </xf>
    <xf numFmtId="0" fontId="23" fillId="0" borderId="0" xfId="0" applyFont="1" applyFill="1" applyAlignment="1">
      <alignment/>
    </xf>
    <xf numFmtId="170" fontId="4" fillId="0" borderId="0" xfId="0" applyNumberFormat="1" applyFont="1" applyFill="1" applyAlignment="1">
      <alignment/>
    </xf>
    <xf numFmtId="176" fontId="20" fillId="0" borderId="0" xfId="0" applyNumberFormat="1" applyFont="1" applyFill="1" applyAlignment="1">
      <alignment/>
    </xf>
    <xf numFmtId="176" fontId="1" fillId="0" borderId="0" xfId="0" applyNumberFormat="1" applyFont="1" applyFill="1" applyAlignment="1">
      <alignment horizontal="right"/>
    </xf>
    <xf numFmtId="0" fontId="28" fillId="0" borderId="0" xfId="0" applyFont="1" applyAlignment="1">
      <alignment/>
    </xf>
    <xf numFmtId="181" fontId="2" fillId="0" borderId="0" xfId="0" applyNumberFormat="1" applyFont="1" applyFill="1" applyAlignment="1">
      <alignment horizontal="right"/>
    </xf>
    <xf numFmtId="2" fontId="0" fillId="0" borderId="0" xfId="0" applyNumberFormat="1" applyFill="1" applyAlignment="1">
      <alignment/>
    </xf>
    <xf numFmtId="0" fontId="22" fillId="0" borderId="0" xfId="0" applyFont="1" applyFill="1" applyAlignment="1">
      <alignment/>
    </xf>
    <xf numFmtId="0" fontId="2" fillId="0" borderId="0" xfId="0" applyFont="1" applyBorder="1" applyAlignment="1">
      <alignment/>
    </xf>
    <xf numFmtId="0" fontId="0" fillId="0" borderId="0" xfId="0" applyFill="1" applyAlignment="1">
      <alignment horizontal="right"/>
    </xf>
    <xf numFmtId="0" fontId="4" fillId="0" borderId="0" xfId="0" applyFont="1" applyFill="1" applyAlignment="1">
      <alignment horizontal="left"/>
    </xf>
    <xf numFmtId="0" fontId="1" fillId="0" borderId="0" xfId="0" applyFont="1" applyAlignment="1" quotePrefix="1">
      <alignment/>
    </xf>
    <xf numFmtId="3" fontId="1" fillId="6" borderId="0" xfId="0" applyNumberFormat="1" applyFont="1" applyFill="1" applyAlignment="1">
      <alignment horizontal="right" vertical="center"/>
    </xf>
    <xf numFmtId="3" fontId="12" fillId="0" borderId="0" xfId="0" applyNumberFormat="1" applyFont="1" applyAlignment="1">
      <alignment horizontal="right"/>
    </xf>
    <xf numFmtId="178" fontId="2" fillId="0" borderId="0" xfId="0" applyNumberFormat="1" applyFont="1" applyFill="1" applyAlignment="1">
      <alignment/>
    </xf>
    <xf numFmtId="0" fontId="8" fillId="0" borderId="0" xfId="0" applyFont="1" applyFill="1" applyAlignment="1">
      <alignment horizontal="center"/>
    </xf>
    <xf numFmtId="0" fontId="8" fillId="0" borderId="0" xfId="0" applyFont="1" applyFill="1" applyAlignment="1">
      <alignment horizontal="right"/>
    </xf>
    <xf numFmtId="175" fontId="2" fillId="0" borderId="0" xfId="42" applyNumberFormat="1" applyFont="1" applyAlignment="1">
      <alignment horizontal="right" vertical="center"/>
    </xf>
    <xf numFmtId="0" fontId="2" fillId="0" borderId="0" xfId="0" applyFont="1" applyFill="1" applyAlignment="1">
      <alignment horizontal="centerContinuous"/>
    </xf>
    <xf numFmtId="3" fontId="1" fillId="0" borderId="0" xfId="0" applyNumberFormat="1" applyFont="1" applyFill="1" applyAlignment="1">
      <alignment horizontal="centerContinuous"/>
    </xf>
    <xf numFmtId="0" fontId="8" fillId="2" borderId="0" xfId="0" applyFont="1" applyFill="1" applyAlignment="1">
      <alignment horizontal="center"/>
    </xf>
    <xf numFmtId="0" fontId="9" fillId="2" borderId="0" xfId="0" applyFont="1" applyFill="1" applyAlignment="1">
      <alignment horizontal="center" vertical="center"/>
    </xf>
    <xf numFmtId="172" fontId="2" fillId="0" borderId="0" xfId="42" applyNumberFormat="1" applyFont="1" applyFill="1" applyAlignment="1">
      <alignment horizontal="right"/>
    </xf>
    <xf numFmtId="0" fontId="15" fillId="0" borderId="0" xfId="0" applyFont="1" applyFill="1" applyAlignment="1">
      <alignment horizontal="center"/>
    </xf>
    <xf numFmtId="188" fontId="2" fillId="0" borderId="0" xfId="0" applyNumberFormat="1" applyFont="1" applyFill="1" applyBorder="1" applyAlignment="1">
      <alignment horizontal="right" vertical="center"/>
    </xf>
    <xf numFmtId="188" fontId="2" fillId="6" borderId="0" xfId="0" applyNumberFormat="1" applyFont="1" applyFill="1" applyBorder="1" applyAlignment="1">
      <alignment horizontal="right" vertical="center"/>
    </xf>
    <xf numFmtId="189" fontId="1" fillId="0" borderId="0" xfId="0" applyNumberFormat="1" applyFont="1" applyFill="1" applyBorder="1" applyAlignment="1">
      <alignment horizontal="right" vertical="center"/>
    </xf>
    <xf numFmtId="189" fontId="11" fillId="0" borderId="0" xfId="42" applyNumberFormat="1" applyFont="1" applyAlignment="1">
      <alignment horizontal="right"/>
    </xf>
    <xf numFmtId="189" fontId="2" fillId="6" borderId="0"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12" fillId="0" borderId="0" xfId="42" applyNumberFormat="1" applyFont="1" applyAlignment="1">
      <alignment horizontal="right"/>
    </xf>
    <xf numFmtId="189" fontId="2" fillId="6" borderId="0" xfId="0" applyNumberFormat="1" applyFont="1" applyFill="1" applyAlignment="1">
      <alignment vertical="center"/>
    </xf>
    <xf numFmtId="0" fontId="0" fillId="0" borderId="0" xfId="0" applyAlignment="1">
      <alignment vertical="center"/>
    </xf>
    <xf numFmtId="188"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32" fillId="0" borderId="0" xfId="0" applyFont="1" applyAlignment="1">
      <alignment/>
    </xf>
    <xf numFmtId="0" fontId="34" fillId="0" borderId="0" xfId="0" applyFont="1" applyAlignment="1">
      <alignment/>
    </xf>
    <xf numFmtId="0" fontId="33" fillId="0" borderId="0" xfId="0" applyFont="1" applyAlignment="1">
      <alignment/>
    </xf>
    <xf numFmtId="0" fontId="1" fillId="0" borderId="0" xfId="0" applyFont="1" applyAlignment="1">
      <alignment horizontal="left" vertical="center"/>
    </xf>
    <xf numFmtId="0" fontId="3" fillId="0" borderId="0" xfId="0" applyFont="1" applyFill="1" applyAlignment="1" quotePrefix="1">
      <alignment horizontal="left" vertical="center"/>
    </xf>
    <xf numFmtId="0" fontId="1" fillId="0" borderId="0" xfId="0" applyFont="1" applyFill="1" applyAlignment="1" quotePrefix="1">
      <alignment horizontal="left" vertical="center"/>
    </xf>
    <xf numFmtId="0" fontId="8" fillId="2" borderId="0" xfId="0" applyFont="1" applyFill="1" applyAlignment="1" quotePrefix="1">
      <alignment horizontal="right" vertical="center"/>
    </xf>
    <xf numFmtId="0" fontId="8" fillId="0" borderId="0" xfId="0" applyFont="1" applyFill="1" applyAlignment="1" quotePrefix="1">
      <alignment horizontal="center" vertical="justify" wrapText="1"/>
    </xf>
    <xf numFmtId="0" fontId="20" fillId="0" borderId="0" xfId="0" applyFont="1" applyFill="1" applyAlignment="1" quotePrefix="1">
      <alignment horizontal="left" vertical="center"/>
    </xf>
    <xf numFmtId="0" fontId="2" fillId="6" borderId="0" xfId="0" applyFont="1" applyFill="1" applyAlignment="1" quotePrefix="1">
      <alignment vertical="center"/>
    </xf>
    <xf numFmtId="170" fontId="4" fillId="0" borderId="0" xfId="0" applyNumberFormat="1" applyFont="1" applyFill="1" applyAlignment="1" quotePrefix="1">
      <alignment/>
    </xf>
    <xf numFmtId="0" fontId="1" fillId="0" borderId="0" xfId="0" applyFont="1" applyFill="1" applyAlignment="1" quotePrefix="1">
      <alignment/>
    </xf>
    <xf numFmtId="176" fontId="25" fillId="0" borderId="0" xfId="0" applyNumberFormat="1" applyFont="1" applyFill="1" applyAlignment="1">
      <alignment horizontal="left"/>
    </xf>
    <xf numFmtId="182" fontId="1" fillId="0" borderId="0" xfId="0" applyNumberFormat="1" applyFont="1" applyFill="1" applyAlignment="1">
      <alignment horizontal="left"/>
    </xf>
    <xf numFmtId="176" fontId="1" fillId="0" borderId="0" xfId="0" applyNumberFormat="1" applyFont="1" applyFill="1" applyAlignment="1">
      <alignment horizontal="left"/>
    </xf>
    <xf numFmtId="188" fontId="2" fillId="0" borderId="0" xfId="0" applyNumberFormat="1" applyFont="1" applyFill="1" applyBorder="1" applyAlignment="1">
      <alignment horizontal="right"/>
    </xf>
    <xf numFmtId="188" fontId="1"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77" fontId="1" fillId="0" borderId="0" xfId="0" applyNumberFormat="1" applyFont="1" applyAlignment="1">
      <alignment vertical="center"/>
    </xf>
    <xf numFmtId="175"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3" fontId="2" fillId="0" borderId="0" xfId="0" applyNumberFormat="1" applyFont="1" applyAlignment="1">
      <alignment horizontal="right" vertical="center"/>
    </xf>
    <xf numFmtId="0" fontId="1" fillId="0" borderId="0" xfId="0" applyFont="1" applyAlignment="1">
      <alignment horizontal="left" vertical="center" indent="2"/>
    </xf>
    <xf numFmtId="177" fontId="2" fillId="0" borderId="0" xfId="0" applyNumberFormat="1" applyFont="1" applyAlignment="1">
      <alignment vertical="center"/>
    </xf>
    <xf numFmtId="0" fontId="4" fillId="0" borderId="0" xfId="0" applyFont="1" applyFill="1" applyAlignment="1">
      <alignment horizontal="left" vertical="center"/>
    </xf>
    <xf numFmtId="172" fontId="2" fillId="0" borderId="0" xfId="42" applyNumberFormat="1" applyFont="1" applyAlignment="1">
      <alignment horizontal="right" vertical="center"/>
    </xf>
    <xf numFmtId="1" fontId="2" fillId="0" borderId="0" xfId="0" applyNumberFormat="1" applyFont="1" applyAlignment="1">
      <alignment vertical="center"/>
    </xf>
    <xf numFmtId="172" fontId="2" fillId="0" borderId="0" xfId="0" applyNumberFormat="1" applyFont="1" applyAlignment="1">
      <alignment vertical="center"/>
    </xf>
    <xf numFmtId="189" fontId="2" fillId="6" borderId="0" xfId="0" applyNumberFormat="1" applyFont="1" applyFill="1" applyBorder="1" applyAlignment="1">
      <alignment horizontal="right"/>
    </xf>
    <xf numFmtId="188" fontId="2" fillId="6" borderId="0" xfId="0" applyNumberFormat="1" applyFont="1" applyFill="1" applyBorder="1" applyAlignment="1">
      <alignment horizontal="right"/>
    </xf>
    <xf numFmtId="181" fontId="2" fillId="0" borderId="0" xfId="0" applyNumberFormat="1" applyFont="1" applyFill="1" applyAlignment="1">
      <alignment/>
    </xf>
    <xf numFmtId="189" fontId="2" fillId="0" borderId="0" xfId="0" applyNumberFormat="1" applyFont="1" applyFill="1" applyBorder="1" applyAlignment="1">
      <alignment horizontal="right"/>
    </xf>
    <xf numFmtId="189" fontId="1" fillId="0" borderId="0" xfId="0" applyNumberFormat="1" applyFont="1" applyFill="1" applyBorder="1" applyAlignment="1">
      <alignment horizontal="right"/>
    </xf>
    <xf numFmtId="181" fontId="1" fillId="0" borderId="0" xfId="0" applyNumberFormat="1" applyFont="1" applyFill="1" applyAlignment="1">
      <alignment/>
    </xf>
    <xf numFmtId="176" fontId="1" fillId="0" borderId="0" xfId="0" applyNumberFormat="1" applyFont="1" applyFill="1" applyAlignment="1">
      <alignment/>
    </xf>
    <xf numFmtId="182" fontId="1" fillId="0" borderId="0" xfId="0" applyNumberFormat="1" applyFont="1" applyAlignment="1">
      <alignment/>
    </xf>
    <xf numFmtId="176" fontId="2" fillId="0" borderId="0" xfId="0" applyNumberFormat="1" applyFont="1" applyAlignment="1">
      <alignment/>
    </xf>
    <xf numFmtId="176" fontId="1" fillId="0" borderId="0" xfId="0" applyNumberFormat="1" applyFont="1" applyAlignment="1">
      <alignment/>
    </xf>
    <xf numFmtId="164" fontId="1" fillId="0" borderId="0" xfId="0" applyNumberFormat="1" applyFont="1" applyFill="1" applyBorder="1" applyAlignment="1">
      <alignment horizontal="right"/>
    </xf>
    <xf numFmtId="188" fontId="1" fillId="0" borderId="0" xfId="0" applyNumberFormat="1" applyFont="1" applyFill="1" applyAlignment="1">
      <alignment horizontal="right"/>
    </xf>
    <xf numFmtId="0" fontId="11" fillId="0" borderId="0" xfId="0" applyFont="1" applyAlignment="1">
      <alignment/>
    </xf>
    <xf numFmtId="0" fontId="12" fillId="0" borderId="0" xfId="0" applyFont="1" applyAlignment="1">
      <alignment/>
    </xf>
    <xf numFmtId="0" fontId="11" fillId="0" borderId="0" xfId="0" applyFont="1" applyFill="1" applyAlignment="1">
      <alignment/>
    </xf>
    <xf numFmtId="180" fontId="12" fillId="0" borderId="0" xfId="0" applyNumberFormat="1" applyFont="1" applyAlignment="1">
      <alignment/>
    </xf>
    <xf numFmtId="180" fontId="31" fillId="0" borderId="0" xfId="0" applyNumberFormat="1" applyFont="1" applyAlignment="1">
      <alignment/>
    </xf>
    <xf numFmtId="0" fontId="12" fillId="0" borderId="0" xfId="0" applyFont="1" applyAlignment="1">
      <alignment horizontal="center"/>
    </xf>
    <xf numFmtId="0" fontId="2" fillId="0" borderId="0" xfId="0" applyFont="1" applyFill="1" applyBorder="1" applyAlignment="1">
      <alignment/>
    </xf>
    <xf numFmtId="172" fontId="11" fillId="0" borderId="0" xfId="42" applyNumberFormat="1" applyFont="1" applyAlignment="1">
      <alignment horizontal="center"/>
    </xf>
    <xf numFmtId="0" fontId="23" fillId="0" borderId="0" xfId="0" applyFont="1" applyAlignment="1" quotePrefix="1">
      <alignment/>
    </xf>
    <xf numFmtId="0" fontId="23" fillId="0" borderId="0" xfId="0" applyFont="1" applyAlignment="1">
      <alignment/>
    </xf>
    <xf numFmtId="0" fontId="23" fillId="0" borderId="0" xfId="0" applyFont="1" applyAlignment="1">
      <alignment horizontal="center"/>
    </xf>
    <xf numFmtId="0" fontId="1" fillId="0" borderId="0" xfId="0" applyFont="1" applyFill="1" applyAlignment="1" quotePrefix="1">
      <alignment horizontal="left"/>
    </xf>
    <xf numFmtId="0" fontId="9" fillId="2" borderId="0" xfId="0" applyFont="1" applyFill="1" applyAlignment="1" quotePrefix="1">
      <alignment horizontal="right" vertical="center"/>
    </xf>
    <xf numFmtId="188" fontId="1" fillId="0" borderId="0" xfId="0" applyNumberFormat="1" applyFont="1" applyFill="1" applyBorder="1" applyAlignment="1" quotePrefix="1">
      <alignment horizontal="right"/>
    </xf>
    <xf numFmtId="3" fontId="12" fillId="0" borderId="0" xfId="0" applyNumberFormat="1" applyFont="1" applyFill="1" applyAlignment="1">
      <alignment horizontal="right"/>
    </xf>
    <xf numFmtId="0" fontId="1" fillId="0" borderId="0" xfId="0" applyFont="1" applyFill="1" applyAlignment="1">
      <alignment horizontal="right"/>
    </xf>
    <xf numFmtId="0" fontId="11" fillId="0" borderId="0" xfId="0" applyFont="1" applyFill="1" applyAlignment="1">
      <alignment horizontal="center" vertical="justify" wrapText="1"/>
    </xf>
    <xf numFmtId="180" fontId="12" fillId="0" borderId="0" xfId="0" applyNumberFormat="1" applyFont="1" applyFill="1" applyAlignment="1">
      <alignment/>
    </xf>
    <xf numFmtId="169" fontId="1" fillId="0" borderId="0" xfId="42" applyNumberFormat="1" applyFont="1" applyAlignment="1">
      <alignment/>
    </xf>
    <xf numFmtId="0" fontId="32" fillId="0" borderId="0" xfId="0" applyFont="1" applyFill="1" applyAlignment="1">
      <alignment/>
    </xf>
    <xf numFmtId="0" fontId="14" fillId="2" borderId="0" xfId="0" applyFont="1" applyFill="1" applyAlignment="1">
      <alignment horizontal="center"/>
    </xf>
    <xf numFmtId="49" fontId="9" fillId="2" borderId="0" xfId="0" applyNumberFormat="1" applyFont="1" applyFill="1" applyBorder="1" applyAlignment="1" quotePrefix="1">
      <alignment horizontal="right" vertical="center"/>
    </xf>
    <xf numFmtId="172" fontId="0" fillId="0" borderId="0" xfId="0" applyNumberFormat="1" applyFill="1" applyAlignment="1">
      <alignment horizontal="right"/>
    </xf>
    <xf numFmtId="0" fontId="12" fillId="0" borderId="0" xfId="0" applyFont="1" applyFill="1" applyAlignment="1">
      <alignment/>
    </xf>
    <xf numFmtId="188" fontId="2" fillId="0" borderId="0" xfId="0" applyNumberFormat="1" applyFont="1" applyFill="1" applyAlignment="1">
      <alignment horizontal="left"/>
    </xf>
    <xf numFmtId="189" fontId="0" fillId="0" borderId="0" xfId="0" applyNumberFormat="1" applyFill="1" applyAlignment="1">
      <alignment/>
    </xf>
    <xf numFmtId="3" fontId="12" fillId="0" borderId="0" xfId="0" applyNumberFormat="1" applyFont="1" applyFill="1" applyAlignment="1">
      <alignment horizontal="center"/>
    </xf>
    <xf numFmtId="2" fontId="1" fillId="0" borderId="0" xfId="0" applyNumberFormat="1" applyFont="1" applyAlignment="1">
      <alignment/>
    </xf>
    <xf numFmtId="175" fontId="2" fillId="0" borderId="0" xfId="0" applyNumberFormat="1" applyFont="1" applyAlignment="1">
      <alignment/>
    </xf>
    <xf numFmtId="0" fontId="30" fillId="0" borderId="0" xfId="0" applyFont="1" applyFill="1" applyAlignment="1">
      <alignment/>
    </xf>
    <xf numFmtId="0" fontId="2" fillId="0" borderId="0" xfId="0" applyFont="1" applyFill="1" applyBorder="1" applyAlignment="1">
      <alignment horizontal="left" vertical="justify" wrapText="1"/>
    </xf>
    <xf numFmtId="0" fontId="2" fillId="0" borderId="0" xfId="0" applyFont="1" applyFill="1" applyBorder="1" applyAlignment="1">
      <alignment horizontal="centerContinuous" vertical="justify"/>
    </xf>
    <xf numFmtId="0" fontId="2" fillId="0" borderId="0" xfId="0" applyFont="1" applyFill="1" applyBorder="1" applyAlignment="1">
      <alignment horizontal="center"/>
    </xf>
    <xf numFmtId="172" fontId="2" fillId="6" borderId="0" xfId="0" applyNumberFormat="1" applyFont="1" applyFill="1" applyBorder="1" applyAlignment="1">
      <alignment horizontal="right" vertical="center" wrapText="1"/>
    </xf>
    <xf numFmtId="2" fontId="2" fillId="6" borderId="0" xfId="0" applyNumberFormat="1" applyFont="1" applyFill="1" applyBorder="1" applyAlignment="1">
      <alignment horizontal="right" vertical="center" wrapText="1"/>
    </xf>
    <xf numFmtId="3" fontId="35" fillId="0" borderId="0" xfId="0" applyNumberFormat="1" applyFont="1" applyFill="1" applyAlignment="1">
      <alignment horizontal="center"/>
    </xf>
    <xf numFmtId="0" fontId="0" fillId="0" borderId="0" xfId="0" applyFont="1" applyFill="1" applyAlignment="1">
      <alignment/>
    </xf>
    <xf numFmtId="0" fontId="0" fillId="0" borderId="0" xfId="0" applyAlignment="1">
      <alignment horizontal="right" vertical="center"/>
    </xf>
    <xf numFmtId="0" fontId="12" fillId="0" borderId="0" xfId="0" applyFont="1" applyFill="1" applyAlignment="1">
      <alignment vertical="center"/>
    </xf>
    <xf numFmtId="2" fontId="2" fillId="0" borderId="0" xfId="0" applyNumberFormat="1" applyFont="1" applyFill="1" applyAlignment="1">
      <alignment/>
    </xf>
    <xf numFmtId="172" fontId="1" fillId="0" borderId="0" xfId="0" applyNumberFormat="1" applyFont="1" applyFill="1" applyAlignment="1">
      <alignment/>
    </xf>
    <xf numFmtId="0" fontId="3" fillId="0" borderId="0" xfId="0" applyFont="1" applyFill="1" applyBorder="1" applyAlignment="1">
      <alignment/>
    </xf>
    <xf numFmtId="189" fontId="12" fillId="0" borderId="0" xfId="0" applyNumberFormat="1" applyFont="1" applyFill="1" applyBorder="1" applyAlignment="1">
      <alignment horizontal="right" vertical="center"/>
    </xf>
    <xf numFmtId="0" fontId="2" fillId="7" borderId="0" xfId="0" applyFont="1" applyFill="1" applyAlignment="1">
      <alignment/>
    </xf>
    <xf numFmtId="0" fontId="2" fillId="0" borderId="0" xfId="0" applyFont="1" applyFill="1" applyAlignment="1">
      <alignment horizontal="center" vertical="justify" wrapText="1"/>
    </xf>
    <xf numFmtId="0" fontId="8" fillId="0" borderId="0" xfId="0" applyFont="1" applyFill="1" applyBorder="1" applyAlignment="1">
      <alignment horizontal="center"/>
    </xf>
    <xf numFmtId="2" fontId="2" fillId="0" borderId="0" xfId="0" applyNumberFormat="1" applyFont="1" applyFill="1" applyBorder="1" applyAlignment="1">
      <alignment vertical="center"/>
    </xf>
    <xf numFmtId="0" fontId="25" fillId="0" borderId="0" xfId="0" applyFont="1" applyAlignment="1">
      <alignment/>
    </xf>
    <xf numFmtId="188" fontId="11" fillId="0" borderId="0" xfId="0" applyNumberFormat="1" applyFont="1" applyFill="1" applyBorder="1" applyAlignment="1">
      <alignment horizontal="right" vertical="center"/>
    </xf>
    <xf numFmtId="0" fontId="5" fillId="0" borderId="0" xfId="0" applyFont="1" applyFill="1" applyAlignment="1">
      <alignment horizontal="left"/>
    </xf>
    <xf numFmtId="188" fontId="0" fillId="0" borderId="0" xfId="0" applyNumberFormat="1" applyFill="1" applyAlignment="1">
      <alignment/>
    </xf>
    <xf numFmtId="189" fontId="0" fillId="0" borderId="0" xfId="0" applyNumberFormat="1" applyAlignment="1">
      <alignment/>
    </xf>
    <xf numFmtId="189" fontId="11" fillId="0" borderId="0"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75" fontId="1" fillId="0" borderId="0" xfId="0" applyNumberFormat="1" applyFont="1" applyFill="1" applyAlignment="1">
      <alignment vertical="center"/>
    </xf>
    <xf numFmtId="175" fontId="1" fillId="0" borderId="0" xfId="0" applyNumberFormat="1" applyFont="1" applyAlignment="1">
      <alignment vertical="center"/>
    </xf>
    <xf numFmtId="169" fontId="0" fillId="0" borderId="0" xfId="42" applyNumberFormat="1" applyAlignment="1">
      <alignment/>
    </xf>
    <xf numFmtId="172" fontId="2" fillId="0" borderId="0" xfId="0" applyNumberFormat="1" applyFont="1" applyFill="1" applyAlignment="1">
      <alignment/>
    </xf>
    <xf numFmtId="0" fontId="1" fillId="0" borderId="0" xfId="0" applyFont="1" applyFill="1" applyAlignment="1" quotePrefix="1">
      <alignment/>
    </xf>
    <xf numFmtId="0" fontId="4" fillId="0" borderId="0" xfId="0" applyFont="1" applyFill="1" applyAlignment="1" quotePrefix="1">
      <alignment/>
    </xf>
    <xf numFmtId="0" fontId="2" fillId="0" borderId="0" xfId="0" applyFont="1" applyFill="1" applyAlignment="1" quotePrefix="1">
      <alignment horizontal="left" vertical="justify" wrapText="1"/>
    </xf>
    <xf numFmtId="172" fontId="11" fillId="0" borderId="0" xfId="42" applyNumberFormat="1" applyFont="1" applyAlignment="1" quotePrefix="1">
      <alignment horizontal="right"/>
    </xf>
    <xf numFmtId="188" fontId="2" fillId="6" borderId="0" xfId="0" applyNumberFormat="1" applyFont="1" applyFill="1" applyBorder="1" applyAlignment="1" quotePrefix="1">
      <alignment horizontal="right" vertical="center"/>
    </xf>
    <xf numFmtId="188" fontId="2" fillId="6" borderId="0" xfId="0" applyNumberFormat="1" applyFont="1" applyFill="1" applyBorder="1" applyAlignment="1" quotePrefix="1">
      <alignment horizontal="right"/>
    </xf>
    <xf numFmtId="188" fontId="1" fillId="0" borderId="0" xfId="0" applyNumberFormat="1" applyFont="1" applyFill="1" applyAlignment="1">
      <alignment/>
    </xf>
    <xf numFmtId="3" fontId="12" fillId="0" borderId="0" xfId="0" applyNumberFormat="1" applyFont="1" applyAlignment="1">
      <alignment vertical="center"/>
    </xf>
    <xf numFmtId="188" fontId="0" fillId="0" borderId="0" xfId="0" applyNumberFormat="1" applyAlignment="1">
      <alignment/>
    </xf>
    <xf numFmtId="0" fontId="4" fillId="0" borderId="0" xfId="0" applyFont="1" applyFill="1" applyBorder="1" applyAlignment="1">
      <alignment/>
    </xf>
    <xf numFmtId="0" fontId="43" fillId="0" borderId="0" xfId="0" applyFont="1" applyFill="1" applyAlignment="1">
      <alignment/>
    </xf>
    <xf numFmtId="0" fontId="12" fillId="0" borderId="0" xfId="0" applyFont="1" applyFill="1" applyBorder="1" applyAlignment="1">
      <alignment/>
    </xf>
    <xf numFmtId="43" fontId="0" fillId="0" borderId="0" xfId="0" applyNumberFormat="1" applyAlignment="1">
      <alignment/>
    </xf>
    <xf numFmtId="170" fontId="12" fillId="0" borderId="0" xfId="0" applyNumberFormat="1" applyFont="1" applyFill="1" applyAlignment="1" quotePrefix="1">
      <alignment horizontal="left"/>
    </xf>
    <xf numFmtId="175" fontId="2" fillId="0" borderId="0" xfId="0" applyNumberFormat="1" applyFont="1" applyAlignment="1">
      <alignment horizontal="right"/>
    </xf>
    <xf numFmtId="2" fontId="2" fillId="0" borderId="0" xfId="0" applyNumberFormat="1" applyFont="1" applyBorder="1" applyAlignment="1">
      <alignment/>
    </xf>
    <xf numFmtId="2" fontId="2" fillId="0" borderId="0" xfId="0" applyNumberFormat="1" applyFont="1" applyFill="1" applyBorder="1" applyAlignment="1">
      <alignment horizontal="right" vertical="justify" wrapText="1"/>
    </xf>
    <xf numFmtId="180" fontId="12" fillId="0" borderId="0" xfId="0" applyNumberFormat="1" applyFont="1" applyFill="1" applyAlignment="1">
      <alignment horizontal="center"/>
    </xf>
    <xf numFmtId="188" fontId="1" fillId="0" borderId="0" xfId="0" applyNumberFormat="1" applyFont="1" applyAlignment="1">
      <alignment/>
    </xf>
    <xf numFmtId="189" fontId="1" fillId="0" borderId="0" xfId="0" applyNumberFormat="1" applyFont="1" applyFill="1" applyAlignment="1">
      <alignment horizontal="left"/>
    </xf>
    <xf numFmtId="169" fontId="0" fillId="0" borderId="0" xfId="0" applyNumberFormat="1" applyAlignment="1">
      <alignment/>
    </xf>
    <xf numFmtId="189" fontId="2" fillId="0" borderId="0" xfId="0" applyNumberFormat="1" applyFont="1" applyFill="1" applyAlignment="1">
      <alignment horizontal="left" vertical="justify" wrapText="1"/>
    </xf>
    <xf numFmtId="169" fontId="11" fillId="0" borderId="0" xfId="42" applyNumberFormat="1" applyFont="1" applyFill="1" applyAlignment="1">
      <alignment/>
    </xf>
    <xf numFmtId="189" fontId="6" fillId="0" borderId="0" xfId="0" applyNumberFormat="1" applyFont="1" applyAlignment="1">
      <alignment/>
    </xf>
    <xf numFmtId="169" fontId="1" fillId="0" borderId="0" xfId="42" applyNumberFormat="1" applyFont="1" applyFill="1" applyBorder="1" applyAlignment="1">
      <alignment horizontal="right"/>
    </xf>
    <xf numFmtId="169" fontId="2" fillId="0" borderId="0" xfId="42" applyNumberFormat="1" applyFont="1" applyAlignment="1">
      <alignment/>
    </xf>
    <xf numFmtId="169" fontId="2" fillId="0" borderId="0" xfId="42" applyNumberFormat="1" applyFont="1" applyFill="1" applyAlignment="1">
      <alignment horizontal="left" vertical="justify" wrapText="1"/>
    </xf>
    <xf numFmtId="9" fontId="1" fillId="0" borderId="0" xfId="42" applyNumberFormat="1" applyFont="1" applyFill="1" applyAlignment="1">
      <alignment horizontal="left"/>
    </xf>
    <xf numFmtId="197" fontId="6" fillId="0" borderId="0" xfId="0" applyNumberFormat="1" applyFont="1" applyAlignment="1">
      <alignment/>
    </xf>
    <xf numFmtId="0" fontId="9" fillId="2" borderId="0" xfId="0" applyFont="1" applyFill="1" applyAlignment="1" quotePrefix="1">
      <alignment horizontal="center" vertical="center"/>
    </xf>
    <xf numFmtId="189" fontId="6" fillId="0" borderId="0" xfId="0" applyNumberFormat="1" applyFont="1" applyFill="1" applyAlignment="1">
      <alignment/>
    </xf>
    <xf numFmtId="189" fontId="2" fillId="0" borderId="0" xfId="0" applyNumberFormat="1" applyFont="1" applyFill="1" applyAlignment="1">
      <alignment horizontal="left" vertical="center" wrapText="1"/>
    </xf>
    <xf numFmtId="0" fontId="8" fillId="2" borderId="0" xfId="0" applyFont="1" applyFill="1" applyAlignment="1">
      <alignment vertical="center"/>
    </xf>
    <xf numFmtId="188" fontId="2" fillId="0" borderId="0" xfId="0" applyNumberFormat="1" applyFont="1" applyAlignment="1">
      <alignment/>
    </xf>
    <xf numFmtId="164" fontId="6" fillId="0" borderId="0" xfId="0" applyNumberFormat="1" applyFont="1" applyAlignment="1">
      <alignment/>
    </xf>
    <xf numFmtId="173" fontId="8" fillId="2" borderId="0" xfId="0" applyNumberFormat="1" applyFont="1" applyFill="1" applyAlignment="1" quotePrefix="1">
      <alignment horizontal="right" vertical="center"/>
    </xf>
    <xf numFmtId="169" fontId="6" fillId="0" borderId="0" xfId="42" applyNumberFormat="1" applyFont="1" applyFill="1" applyAlignment="1">
      <alignment/>
    </xf>
    <xf numFmtId="169" fontId="2" fillId="0" borderId="0" xfId="42" applyNumberFormat="1" applyFont="1" applyAlignment="1">
      <alignment/>
    </xf>
    <xf numFmtId="169" fontId="6" fillId="0" borderId="0" xfId="42" applyNumberFormat="1" applyFont="1" applyAlignment="1">
      <alignment/>
    </xf>
    <xf numFmtId="0" fontId="44" fillId="0" borderId="0" xfId="0" applyFont="1" applyAlignment="1">
      <alignment/>
    </xf>
    <xf numFmtId="169" fontId="1" fillId="0" borderId="0" xfId="0" applyNumberFormat="1" applyFont="1" applyFill="1" applyBorder="1" applyAlignment="1">
      <alignment horizontal="right"/>
    </xf>
    <xf numFmtId="169" fontId="2" fillId="0" borderId="0" xfId="0" applyNumberFormat="1" applyFont="1" applyAlignment="1">
      <alignment/>
    </xf>
    <xf numFmtId="181" fontId="1" fillId="0" borderId="0" xfId="0" applyNumberFormat="1" applyFont="1" applyFill="1" applyAlignment="1">
      <alignment/>
    </xf>
    <xf numFmtId="189" fontId="2" fillId="6" borderId="0" xfId="0" applyNumberFormat="1" applyFont="1" applyFill="1" applyBorder="1" applyAlignment="1" quotePrefix="1">
      <alignment horizontal="right"/>
    </xf>
    <xf numFmtId="176" fontId="29" fillId="0" borderId="0" xfId="0" applyNumberFormat="1" applyFont="1" applyFill="1" applyAlignment="1">
      <alignment/>
    </xf>
    <xf numFmtId="176" fontId="29" fillId="0" borderId="0" xfId="0" applyNumberFormat="1" applyFont="1" applyAlignment="1">
      <alignment/>
    </xf>
    <xf numFmtId="0" fontId="45" fillId="0" borderId="0" xfId="0" applyFont="1" applyFill="1" applyAlignment="1">
      <alignment horizontal="left" vertical="justify" wrapText="1"/>
    </xf>
    <xf numFmtId="164" fontId="2" fillId="6" borderId="0" xfId="0" applyNumberFormat="1" applyFont="1" applyFill="1" applyBorder="1" applyAlignment="1">
      <alignment horizontal="right" vertical="center"/>
    </xf>
    <xf numFmtId="177" fontId="6" fillId="0" borderId="0" xfId="0" applyNumberFormat="1" applyFont="1" applyFill="1" applyAlignment="1">
      <alignment/>
    </xf>
    <xf numFmtId="175" fontId="0" fillId="0" borderId="0" xfId="0" applyNumberFormat="1" applyFont="1" applyFill="1" applyAlignment="1">
      <alignment horizontal="left"/>
    </xf>
    <xf numFmtId="0" fontId="9" fillId="0" borderId="0" xfId="0" applyFont="1" applyFill="1" applyAlignment="1" quotePrefix="1">
      <alignment horizontal="right" vertical="center"/>
    </xf>
    <xf numFmtId="0" fontId="9" fillId="0" borderId="0" xfId="0" applyFont="1" applyFill="1" applyAlignment="1">
      <alignment horizontal="right" vertical="center"/>
    </xf>
    <xf numFmtId="49" fontId="9" fillId="0" borderId="0" xfId="0" applyNumberFormat="1" applyFont="1" applyFill="1" applyBorder="1" applyAlignment="1" quotePrefix="1">
      <alignment horizontal="right" vertical="center"/>
    </xf>
    <xf numFmtId="175" fontId="0" fillId="0" borderId="0" xfId="0" applyNumberFormat="1" applyFont="1" applyFill="1" applyAlignment="1" quotePrefix="1">
      <alignment horizontal="left"/>
    </xf>
    <xf numFmtId="0" fontId="47" fillId="0" borderId="0" xfId="0" applyFont="1" applyFill="1" applyAlignment="1">
      <alignment horizontal="left" vertical="center"/>
    </xf>
    <xf numFmtId="0" fontId="48" fillId="6" borderId="0" xfId="0" applyFont="1" applyFill="1" applyAlignment="1">
      <alignment horizontal="left" vertical="center"/>
    </xf>
    <xf numFmtId="0" fontId="46" fillId="0" borderId="0" xfId="0" applyFont="1" applyAlignment="1">
      <alignment horizontal="left"/>
    </xf>
    <xf numFmtId="0" fontId="46" fillId="0" borderId="0" xfId="0" applyFont="1" applyFill="1" applyAlignment="1">
      <alignment horizontal="left"/>
    </xf>
    <xf numFmtId="0" fontId="50" fillId="0" borderId="0" xfId="0" applyFont="1" applyAlignment="1">
      <alignment horizontal="left"/>
    </xf>
    <xf numFmtId="0" fontId="51" fillId="0" borderId="0" xfId="0" applyFont="1" applyFill="1" applyAlignment="1">
      <alignment horizontal="left"/>
    </xf>
    <xf numFmtId="0" fontId="52" fillId="0" borderId="0" xfId="0" applyFont="1" applyFill="1" applyAlignment="1">
      <alignment horizontal="left" vertical="center"/>
    </xf>
    <xf numFmtId="0" fontId="46" fillId="0" borderId="0" xfId="0" applyFont="1" applyFill="1" applyAlignment="1">
      <alignment horizontal="left" vertical="center"/>
    </xf>
    <xf numFmtId="0" fontId="48" fillId="6" borderId="0" xfId="0" applyFont="1" applyFill="1" applyAlignment="1">
      <alignment vertical="center"/>
    </xf>
    <xf numFmtId="0" fontId="46" fillId="0" borderId="0" xfId="0" applyFont="1" applyAlignment="1">
      <alignment vertical="center"/>
    </xf>
    <xf numFmtId="0" fontId="46" fillId="0" borderId="0" xfId="0" applyFont="1" applyFill="1" applyAlignment="1">
      <alignment vertical="center"/>
    </xf>
    <xf numFmtId="0" fontId="46" fillId="0" borderId="0" xfId="0" applyFont="1" applyAlignment="1">
      <alignment horizontal="left" vertical="center" indent="2"/>
    </xf>
    <xf numFmtId="0" fontId="46" fillId="0" borderId="0" xfId="0" applyFont="1" applyFill="1" applyAlignment="1">
      <alignment horizontal="left" vertical="center" indent="2"/>
    </xf>
    <xf numFmtId="0" fontId="2" fillId="6" borderId="0" xfId="0" applyFont="1" applyFill="1" applyAlignment="1">
      <alignment vertical="center" wrapText="1"/>
    </xf>
    <xf numFmtId="0" fontId="46" fillId="0" borderId="0" xfId="0" applyFont="1" applyAlignment="1">
      <alignment/>
    </xf>
    <xf numFmtId="0" fontId="8" fillId="2" borderId="0" xfId="0" applyFont="1" applyFill="1" applyAlignment="1">
      <alignment horizontal="center"/>
    </xf>
    <xf numFmtId="0" fontId="9" fillId="2" borderId="0" xfId="0" applyFont="1" applyFill="1" applyAlignment="1">
      <alignment horizontal="right" vertical="center"/>
    </xf>
    <xf numFmtId="0" fontId="46" fillId="0" borderId="0" xfId="0" applyFont="1" applyAlignment="1">
      <alignment horizontal="left" vertical="center"/>
    </xf>
    <xf numFmtId="0" fontId="46" fillId="0" borderId="0" xfId="0" applyFont="1" applyFill="1" applyBorder="1" applyAlignment="1">
      <alignment/>
    </xf>
    <xf numFmtId="0" fontId="48" fillId="6" borderId="0" xfId="0" applyFont="1" applyFill="1" applyBorder="1" applyAlignment="1">
      <alignment vertical="center"/>
    </xf>
    <xf numFmtId="0" fontId="8" fillId="2" borderId="0" xfId="0" applyFont="1" applyFill="1" applyBorder="1" applyAlignment="1">
      <alignment horizontal="center"/>
    </xf>
    <xf numFmtId="0" fontId="48" fillId="6" borderId="0" xfId="0" applyFont="1" applyFill="1" applyAlignment="1">
      <alignment horizontal="left" vertical="center" indent="2"/>
    </xf>
    <xf numFmtId="0" fontId="46" fillId="0" borderId="0" xfId="0" applyFont="1" applyFill="1" applyAlignment="1">
      <alignment horizontal="left" indent="3"/>
    </xf>
    <xf numFmtId="0" fontId="48" fillId="6" borderId="0" xfId="0" applyFont="1" applyFill="1" applyAlignment="1">
      <alignment horizontal="left" vertical="center" indent="1"/>
    </xf>
    <xf numFmtId="0" fontId="48" fillId="6" borderId="0" xfId="0" applyFont="1" applyFill="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indent="1"/>
    </xf>
    <xf numFmtId="0" fontId="46" fillId="0" borderId="0" xfId="0" applyFont="1" applyFill="1" applyAlignment="1">
      <alignment/>
    </xf>
    <xf numFmtId="0" fontId="25" fillId="0" borderId="0" xfId="0" applyFont="1" applyFill="1" applyAlignment="1">
      <alignment/>
    </xf>
    <xf numFmtId="0" fontId="48" fillId="0" borderId="0" xfId="0" applyFont="1" applyAlignment="1">
      <alignment horizontal="left" vertical="center"/>
    </xf>
    <xf numFmtId="49" fontId="46" fillId="0" borderId="0" xfId="0" applyNumberFormat="1" applyFont="1" applyAlignment="1">
      <alignment horizontal="left" vertical="center" indent="1"/>
    </xf>
    <xf numFmtId="49" fontId="46" fillId="0" borderId="0" xfId="0" applyNumberFormat="1" applyFont="1" applyFill="1" applyAlignment="1">
      <alignment horizontal="left" vertical="center" indent="1"/>
    </xf>
    <xf numFmtId="49" fontId="46" fillId="0" borderId="0" xfId="0" applyNumberFormat="1" applyFont="1" applyAlignment="1">
      <alignment horizontal="left" vertical="center"/>
    </xf>
    <xf numFmtId="0" fontId="46" fillId="0" borderId="0" xfId="0" applyFont="1" applyAlignment="1">
      <alignment horizontal="left" indent="1"/>
    </xf>
    <xf numFmtId="0" fontId="46" fillId="0" borderId="0" xfId="0" applyFont="1" applyFill="1" applyAlignment="1">
      <alignment horizontal="left" indent="2"/>
    </xf>
    <xf numFmtId="0" fontId="46" fillId="0" borderId="0" xfId="0" applyFont="1" applyAlignment="1">
      <alignment horizontal="left" indent="2"/>
    </xf>
    <xf numFmtId="0" fontId="46" fillId="0" borderId="0" xfId="0" applyFont="1" applyFill="1" applyAlignment="1">
      <alignment horizontal="left" indent="1"/>
    </xf>
    <xf numFmtId="0" fontId="48" fillId="6" borderId="0" xfId="0" applyFont="1" applyFill="1" applyAlignment="1">
      <alignment horizontal="left" vertical="center"/>
    </xf>
    <xf numFmtId="0" fontId="55" fillId="0" borderId="0" xfId="0" applyFont="1" applyFill="1" applyAlignment="1">
      <alignment horizontal="left" vertical="center"/>
    </xf>
    <xf numFmtId="0" fontId="48" fillId="6" borderId="0" xfId="0" applyFont="1" applyFill="1" applyAlignment="1">
      <alignment/>
    </xf>
    <xf numFmtId="0" fontId="46" fillId="0" borderId="0" xfId="0" applyFont="1" applyFill="1" applyAlignment="1">
      <alignment/>
    </xf>
    <xf numFmtId="0" fontId="56" fillId="0" borderId="0" xfId="0" applyFont="1" applyAlignment="1">
      <alignment/>
    </xf>
    <xf numFmtId="0" fontId="46" fillId="0" borderId="0" xfId="0" applyFont="1" applyAlignment="1">
      <alignment/>
    </xf>
    <xf numFmtId="0" fontId="46" fillId="0" borderId="0" xfId="0" applyFont="1" applyFill="1" applyAlignment="1">
      <alignment horizontal="left" wrapText="1" indent="1"/>
    </xf>
    <xf numFmtId="0" fontId="2" fillId="0" borderId="0" xfId="0" applyFont="1" applyFill="1" applyAlignment="1" quotePrefix="1">
      <alignment vertical="center"/>
    </xf>
    <xf numFmtId="0" fontId="51" fillId="0" borderId="0" xfId="0" applyFont="1" applyFill="1" applyAlignment="1">
      <alignment/>
    </xf>
    <xf numFmtId="0" fontId="8" fillId="2" borderId="0" xfId="0" applyFont="1" applyFill="1" applyAlignment="1">
      <alignment horizontal="center" vertical="justify" wrapText="1"/>
    </xf>
    <xf numFmtId="0" fontId="1" fillId="0" borderId="0" xfId="0" applyFont="1" applyFill="1" applyAlignment="1">
      <alignment/>
    </xf>
    <xf numFmtId="0" fontId="1" fillId="0" borderId="0" xfId="0" applyFont="1" applyAlignment="1">
      <alignment horizontal="left" vertical="center" indent="1"/>
    </xf>
    <xf numFmtId="0" fontId="3" fillId="0" borderId="0" xfId="38" applyFont="1" applyFill="1" applyAlignment="1">
      <alignment horizontal="left" vertical="center"/>
      <protection/>
    </xf>
    <xf numFmtId="0" fontId="1" fillId="0" borderId="0" xfId="38" applyFont="1" applyFill="1" applyAlignment="1">
      <alignment horizontal="left" vertical="center"/>
      <protection/>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170" fontId="62" fillId="0" borderId="0" xfId="0" applyNumberFormat="1" applyFont="1" applyFill="1" applyAlignment="1">
      <alignment/>
    </xf>
    <xf numFmtId="0" fontId="8" fillId="2" borderId="0" xfId="0" applyFont="1" applyFill="1" applyAlignment="1">
      <alignment horizontal="right"/>
    </xf>
    <xf numFmtId="196" fontId="1" fillId="0" borderId="0" xfId="0" applyNumberFormat="1" applyFont="1" applyFill="1" applyBorder="1" applyAlignment="1">
      <alignment horizontal="right" vertical="center"/>
    </xf>
    <xf numFmtId="164" fontId="1" fillId="6" borderId="0" xfId="0" applyNumberFormat="1" applyFont="1" applyFill="1" applyBorder="1" applyAlignment="1">
      <alignment horizontal="right" vertical="center"/>
    </xf>
    <xf numFmtId="170" fontId="0" fillId="0" borderId="0" xfId="0" applyNumberFormat="1" applyAlignment="1">
      <alignment/>
    </xf>
    <xf numFmtId="4" fontId="2" fillId="0" borderId="0" xfId="0" applyNumberFormat="1" applyFont="1" applyFill="1" applyAlignment="1">
      <alignment horizontal="left"/>
    </xf>
    <xf numFmtId="0" fontId="48" fillId="6" borderId="0" xfId="0" applyFont="1" applyFill="1" applyAlignment="1">
      <alignment vertical="center" wrapText="1"/>
    </xf>
    <xf numFmtId="4" fontId="6" fillId="0" borderId="0" xfId="0" applyNumberFormat="1" applyFont="1" applyAlignment="1">
      <alignment/>
    </xf>
    <xf numFmtId="0" fontId="0" fillId="6" borderId="0" xfId="0" applyFill="1" applyAlignment="1">
      <alignment/>
    </xf>
    <xf numFmtId="0" fontId="2" fillId="0" borderId="0" xfId="0" applyFont="1" applyFill="1" applyBorder="1" applyAlignment="1">
      <alignment vertical="justify"/>
    </xf>
    <xf numFmtId="172" fontId="1" fillId="0" borderId="0" xfId="0" applyNumberFormat="1" applyFont="1" applyAlignment="1">
      <alignment/>
    </xf>
    <xf numFmtId="2" fontId="2" fillId="0" borderId="0" xfId="0" applyNumberFormat="1" applyFont="1" applyAlignment="1">
      <alignment/>
    </xf>
    <xf numFmtId="181" fontId="1" fillId="0" borderId="0" xfId="0" applyNumberFormat="1" applyFont="1" applyAlignment="1">
      <alignment/>
    </xf>
    <xf numFmtId="2" fontId="6" fillId="0" borderId="0" xfId="0" applyNumberFormat="1" applyFont="1" applyFill="1" applyAlignment="1">
      <alignment/>
    </xf>
    <xf numFmtId="175" fontId="2" fillId="0" borderId="0" xfId="42" applyNumberFormat="1" applyFont="1" applyAlignment="1">
      <alignment horizontal="right"/>
    </xf>
    <xf numFmtId="0" fontId="48" fillId="6" borderId="0" xfId="0" applyFont="1" applyFill="1" applyAlignment="1">
      <alignment horizontal="left"/>
    </xf>
    <xf numFmtId="3" fontId="46" fillId="0" borderId="0" xfId="0" applyNumberFormat="1" applyFont="1" applyAlignment="1">
      <alignment horizontal="left" indent="2"/>
    </xf>
    <xf numFmtId="49" fontId="4" fillId="0" borderId="0" xfId="0" applyNumberFormat="1" applyFont="1" applyAlignment="1">
      <alignment/>
    </xf>
    <xf numFmtId="178" fontId="2" fillId="0" borderId="0" xfId="0" applyNumberFormat="1" applyFont="1" applyFill="1" applyAlignment="1">
      <alignment horizontal="right"/>
    </xf>
    <xf numFmtId="0" fontId="52" fillId="0" borderId="0" xfId="0" applyFont="1" applyAlignment="1">
      <alignment horizontal="left"/>
    </xf>
    <xf numFmtId="0" fontId="60" fillId="0" borderId="0" xfId="0" applyFont="1" applyAlignment="1">
      <alignment/>
    </xf>
    <xf numFmtId="0" fontId="1" fillId="0" borderId="0" xfId="0" applyFont="1" applyAlignment="1">
      <alignment/>
    </xf>
    <xf numFmtId="172" fontId="12" fillId="0" borderId="0" xfId="0" applyNumberFormat="1" applyFont="1" applyFill="1" applyAlignment="1">
      <alignment horizontal="center" vertical="justify" wrapText="1"/>
    </xf>
    <xf numFmtId="3" fontId="12" fillId="0" borderId="0" xfId="0" applyNumberFormat="1" applyFont="1" applyAlignment="1">
      <alignment/>
    </xf>
    <xf numFmtId="189" fontId="2" fillId="0" borderId="0" xfId="0" applyNumberFormat="1" applyFont="1" applyAlignment="1">
      <alignment/>
    </xf>
    <xf numFmtId="0" fontId="61" fillId="6" borderId="0" xfId="0" applyFont="1" applyFill="1" applyAlignment="1">
      <alignment horizontal="left" vertical="center"/>
    </xf>
    <xf numFmtId="10" fontId="2" fillId="0" borderId="0" xfId="42" applyNumberFormat="1" applyFont="1" applyAlignment="1">
      <alignment/>
    </xf>
    <xf numFmtId="0" fontId="12" fillId="0" borderId="0" xfId="0" applyFont="1" applyFill="1" applyAlignment="1">
      <alignment horizontal="left"/>
    </xf>
    <xf numFmtId="0" fontId="8" fillId="0" borderId="0" xfId="0" applyFont="1" applyAlignment="1">
      <alignment horizontal="center" vertical="center"/>
    </xf>
    <xf numFmtId="2" fontId="2" fillId="0" borderId="0" xfId="0" applyNumberFormat="1" applyFont="1" applyFill="1" applyAlignment="1">
      <alignment horizontal="center"/>
    </xf>
    <xf numFmtId="0" fontId="0" fillId="0" borderId="0" xfId="0" applyFont="1" applyFill="1" applyAlignment="1">
      <alignment/>
    </xf>
    <xf numFmtId="0" fontId="8" fillId="0" borderId="0" xfId="0" applyFont="1" applyFill="1" applyBorder="1" applyAlignment="1">
      <alignment horizontal="center" vertical="center"/>
    </xf>
    <xf numFmtId="0" fontId="8" fillId="2" borderId="0" xfId="0" applyFont="1" applyFill="1" applyAlignment="1">
      <alignment/>
    </xf>
    <xf numFmtId="3" fontId="8" fillId="2" borderId="0" xfId="0" applyNumberFormat="1" applyFont="1" applyFill="1" applyBorder="1" applyAlignment="1">
      <alignment horizontal="center"/>
    </xf>
    <xf numFmtId="10" fontId="8" fillId="2" borderId="0" xfId="0" applyNumberFormat="1" applyFont="1" applyFill="1" applyBorder="1" applyAlignment="1">
      <alignment horizontal="center" wrapText="1"/>
    </xf>
    <xf numFmtId="10" fontId="8" fillId="0" borderId="0" xfId="0" applyNumberFormat="1" applyFont="1" applyFill="1" applyBorder="1" applyAlignment="1">
      <alignment horizontal="center" wrapText="1"/>
    </xf>
    <xf numFmtId="3" fontId="46" fillId="0" borderId="0" xfId="0" applyNumberFormat="1" applyFont="1" applyFill="1" applyBorder="1" applyAlignment="1">
      <alignment/>
    </xf>
    <xf numFmtId="3" fontId="1" fillId="0" borderId="0" xfId="0" applyNumberFormat="1" applyFont="1" applyFill="1" applyBorder="1" applyAlignment="1">
      <alignment/>
    </xf>
    <xf numFmtId="172" fontId="1" fillId="0" borderId="0" xfId="0" applyNumberFormat="1" applyFont="1" applyFill="1" applyBorder="1" applyAlignment="1">
      <alignment/>
    </xf>
    <xf numFmtId="0" fontId="48" fillId="6" borderId="0" xfId="0" applyFont="1" applyFill="1" applyBorder="1" applyAlignment="1">
      <alignment horizontal="left" vertical="center"/>
    </xf>
    <xf numFmtId="188" fontId="0" fillId="0" borderId="0" xfId="0" applyNumberFormat="1" applyFont="1" applyFill="1" applyAlignment="1">
      <alignment/>
    </xf>
    <xf numFmtId="0" fontId="0" fillId="2" borderId="0" xfId="0" applyFill="1" applyAlignment="1">
      <alignment/>
    </xf>
    <xf numFmtId="170" fontId="64" fillId="0" borderId="0" xfId="0" applyNumberFormat="1" applyFont="1" applyFill="1" applyAlignment="1" quotePrefix="1">
      <alignment/>
    </xf>
    <xf numFmtId="0" fontId="66" fillId="0" borderId="0" xfId="0" applyFont="1" applyFill="1" applyAlignment="1">
      <alignment/>
    </xf>
    <xf numFmtId="0" fontId="55" fillId="0" borderId="0" xfId="0" applyFont="1" applyAlignment="1">
      <alignment/>
    </xf>
    <xf numFmtId="0" fontId="65" fillId="0" borderId="0" xfId="0" applyFont="1" applyAlignment="1">
      <alignment/>
    </xf>
    <xf numFmtId="0" fontId="65" fillId="0" borderId="0" xfId="0" applyFont="1" applyFill="1" applyAlignment="1">
      <alignment/>
    </xf>
    <xf numFmtId="0" fontId="52" fillId="0" borderId="0" xfId="0" applyFont="1" applyAlignment="1">
      <alignment/>
    </xf>
    <xf numFmtId="0" fontId="13" fillId="0" borderId="0" xfId="0" applyFont="1" applyAlignment="1">
      <alignment/>
    </xf>
    <xf numFmtId="0" fontId="13" fillId="0" borderId="0" xfId="0" applyFont="1" applyFill="1" applyAlignment="1">
      <alignment/>
    </xf>
    <xf numFmtId="49" fontId="8" fillId="0" borderId="0" xfId="0" applyNumberFormat="1" applyFont="1" applyFill="1" applyAlignment="1">
      <alignment horizontal="center"/>
    </xf>
    <xf numFmtId="0" fontId="0" fillId="0" borderId="0" xfId="40" applyAlignment="1">
      <alignment vertical="center"/>
      <protection/>
    </xf>
    <xf numFmtId="0" fontId="0" fillId="0" borderId="0" xfId="40" applyAlignment="1">
      <alignment wrapText="1"/>
      <protection/>
    </xf>
    <xf numFmtId="0" fontId="0" fillId="0" borderId="0" xfId="40">
      <alignment/>
      <protection/>
    </xf>
    <xf numFmtId="0" fontId="22" fillId="2" borderId="12" xfId="40" applyFont="1" applyFill="1" applyBorder="1" applyAlignment="1">
      <alignment horizontal="center"/>
      <protection/>
    </xf>
    <xf numFmtId="0" fontId="22" fillId="2" borderId="12" xfId="40" applyFont="1" applyFill="1" applyBorder="1" applyAlignment="1">
      <alignment horizontal="center" wrapText="1"/>
      <protection/>
    </xf>
    <xf numFmtId="0" fontId="8" fillId="2" borderId="0" xfId="0" applyFont="1" applyFill="1" applyAlignment="1">
      <alignment horizontal="right"/>
    </xf>
    <xf numFmtId="49" fontId="8" fillId="2" borderId="0" xfId="0" applyNumberFormat="1" applyFont="1" applyFill="1" applyAlignment="1">
      <alignment horizontal="right"/>
    </xf>
    <xf numFmtId="3" fontId="8" fillId="2" borderId="0" xfId="0" applyNumberFormat="1" applyFont="1" applyFill="1" applyAlignment="1">
      <alignment horizontal="right"/>
    </xf>
    <xf numFmtId="3" fontId="0" fillId="0" borderId="0" xfId="0" applyNumberFormat="1" applyAlignment="1">
      <alignment horizontal="right"/>
    </xf>
    <xf numFmtId="0" fontId="69" fillId="0" borderId="0" xfId="0" applyFont="1" applyAlignment="1">
      <alignment/>
    </xf>
    <xf numFmtId="49" fontId="8" fillId="0" borderId="0" xfId="0" applyNumberFormat="1" applyFont="1" applyFill="1" applyAlignment="1">
      <alignment horizontal="right"/>
    </xf>
    <xf numFmtId="3" fontId="0" fillId="0" borderId="0" xfId="0" applyNumberFormat="1" applyFont="1" applyAlignment="1">
      <alignment/>
    </xf>
    <xf numFmtId="3" fontId="0" fillId="0" borderId="0" xfId="0" applyNumberFormat="1" applyFill="1" applyAlignment="1">
      <alignment/>
    </xf>
    <xf numFmtId="49" fontId="51" fillId="0" borderId="0" xfId="0" applyNumberFormat="1" applyFont="1" applyFill="1" applyAlignment="1">
      <alignment/>
    </xf>
    <xf numFmtId="0" fontId="51" fillId="0" borderId="0" xfId="0" applyFont="1" applyFill="1" applyAlignment="1">
      <alignment/>
    </xf>
    <xf numFmtId="0" fontId="4" fillId="0" borderId="0" xfId="0" applyFont="1" applyFill="1" applyAlignment="1">
      <alignment/>
    </xf>
    <xf numFmtId="0" fontId="51" fillId="0" borderId="0" xfId="0" applyFont="1" applyAlignment="1">
      <alignment/>
    </xf>
    <xf numFmtId="176" fontId="55" fillId="0" borderId="0" xfId="0" applyNumberFormat="1" applyFont="1" applyAlignment="1">
      <alignment horizontal="left"/>
    </xf>
    <xf numFmtId="176" fontId="20" fillId="0" borderId="0" xfId="0" applyNumberFormat="1" applyFont="1" applyFill="1" applyAlignment="1">
      <alignment horizontal="left"/>
    </xf>
    <xf numFmtId="0" fontId="47" fillId="0" borderId="0" xfId="0" applyFont="1" applyFill="1" applyAlignment="1">
      <alignment/>
    </xf>
    <xf numFmtId="49" fontId="8" fillId="2" borderId="0" xfId="0" applyNumberFormat="1" applyFont="1" applyFill="1" applyBorder="1" applyAlignment="1">
      <alignment horizontal="right"/>
    </xf>
    <xf numFmtId="49" fontId="9" fillId="2" borderId="0" xfId="0" applyNumberFormat="1" applyFont="1" applyFill="1" applyBorder="1" applyAlignment="1">
      <alignment horizontal="right" vertical="center"/>
    </xf>
    <xf numFmtId="0" fontId="1" fillId="0" borderId="0" xfId="0" applyFont="1" applyFill="1" applyBorder="1" applyAlignment="1">
      <alignment horizontal="left"/>
    </xf>
    <xf numFmtId="0" fontId="1" fillId="0" borderId="0" xfId="0" applyFont="1" applyFill="1" applyBorder="1" applyAlignment="1">
      <alignment horizontal="left" indent="1"/>
    </xf>
    <xf numFmtId="181" fontId="2" fillId="6" borderId="0" xfId="0" applyNumberFormat="1" applyFont="1" applyFill="1" applyAlignment="1">
      <alignment horizontal="right"/>
    </xf>
    <xf numFmtId="182" fontId="2" fillId="6" borderId="0" xfId="0" applyNumberFormat="1" applyFont="1" applyFill="1" applyAlignment="1">
      <alignment horizontal="right"/>
    </xf>
    <xf numFmtId="181" fontId="2" fillId="6" borderId="0" xfId="0" applyNumberFormat="1" applyFont="1" applyFill="1" applyAlignment="1">
      <alignment/>
    </xf>
    <xf numFmtId="0" fontId="1" fillId="0" borderId="0" xfId="0" applyFont="1" applyAlignment="1" quotePrefix="1">
      <alignment/>
    </xf>
    <xf numFmtId="0" fontId="48" fillId="6" borderId="0" xfId="0" applyFont="1" applyFill="1" applyBorder="1" applyAlignment="1">
      <alignment horizontal="left"/>
    </xf>
    <xf numFmtId="15" fontId="8" fillId="2" borderId="0" xfId="0" applyNumberFormat="1" applyFont="1" applyFill="1" applyAlignment="1" quotePrefix="1">
      <alignment horizontal="right" vertical="center"/>
    </xf>
    <xf numFmtId="0" fontId="1" fillId="0" borderId="0" xfId="0" applyFont="1" applyFill="1" applyAlignment="1">
      <alignment horizontal="left" indent="2"/>
    </xf>
    <xf numFmtId="3" fontId="0" fillId="0" borderId="0" xfId="0" applyNumberFormat="1" applyFont="1" applyAlignment="1">
      <alignment horizontal="right"/>
    </xf>
    <xf numFmtId="0" fontId="70" fillId="0" borderId="0" xfId="0" applyFont="1" applyFill="1" applyAlignment="1">
      <alignment/>
    </xf>
    <xf numFmtId="0" fontId="71" fillId="0" borderId="0" xfId="0" applyFont="1" applyFill="1" applyAlignment="1">
      <alignment/>
    </xf>
    <xf numFmtId="0" fontId="48" fillId="0" borderId="0" xfId="0" applyFont="1" applyFill="1" applyBorder="1" applyAlignment="1">
      <alignment horizontal="left"/>
    </xf>
    <xf numFmtId="0" fontId="2" fillId="0" borderId="0" xfId="0" applyFont="1" applyFill="1" applyAlignment="1">
      <alignment vertical="center" wrapText="1"/>
    </xf>
    <xf numFmtId="189" fontId="2" fillId="0" borderId="0" xfId="0" applyNumberFormat="1" applyFont="1" applyFill="1" applyBorder="1" applyAlignment="1" quotePrefix="1">
      <alignment horizontal="right"/>
    </xf>
    <xf numFmtId="188" fontId="2" fillId="0" borderId="0" xfId="0" applyNumberFormat="1" applyFont="1" applyFill="1" applyBorder="1" applyAlignment="1" quotePrefix="1">
      <alignment horizontal="right"/>
    </xf>
    <xf numFmtId="0" fontId="8" fillId="0" borderId="0" xfId="0" applyFont="1" applyFill="1" applyAlignment="1">
      <alignment horizontal="center" vertical="center" wrapText="1"/>
    </xf>
    <xf numFmtId="0" fontId="22" fillId="2" borderId="13" xfId="40" applyFont="1" applyFill="1" applyBorder="1" applyAlignment="1">
      <alignment horizontal="center" wrapText="1"/>
      <protection/>
    </xf>
    <xf numFmtId="0" fontId="0" fillId="0" borderId="0" xfId="40" applyAlignment="1">
      <alignment horizontal="center"/>
      <protection/>
    </xf>
    <xf numFmtId="0" fontId="0" fillId="0" borderId="14" xfId="40" applyFill="1" applyBorder="1" applyAlignment="1">
      <alignment wrapText="1"/>
      <protection/>
    </xf>
    <xf numFmtId="0" fontId="0" fillId="0" borderId="15" xfId="40" applyFont="1" applyFill="1" applyBorder="1" applyAlignment="1">
      <alignment wrapText="1"/>
      <protection/>
    </xf>
    <xf numFmtId="0" fontId="0" fillId="0" borderId="16" xfId="40" applyFont="1" applyFill="1" applyBorder="1" applyAlignment="1">
      <alignment vertical="center" wrapText="1"/>
      <protection/>
    </xf>
    <xf numFmtId="0" fontId="0" fillId="0" borderId="15" xfId="40" applyFont="1" applyFill="1" applyBorder="1" applyAlignment="1">
      <alignment vertical="center" wrapText="1"/>
      <protection/>
    </xf>
    <xf numFmtId="0" fontId="0" fillId="0" borderId="17" xfId="40" applyFill="1" applyBorder="1" applyAlignment="1">
      <alignment vertical="center" wrapText="1"/>
      <protection/>
    </xf>
    <xf numFmtId="0" fontId="0" fillId="0" borderId="18" xfId="40" applyFont="1" applyFill="1" applyBorder="1" applyAlignment="1">
      <alignment vertical="center" wrapText="1"/>
      <protection/>
    </xf>
    <xf numFmtId="0" fontId="0" fillId="0" borderId="19" xfId="40" applyFont="1" applyFill="1" applyBorder="1" applyAlignment="1">
      <alignment vertical="center" wrapText="1"/>
      <protection/>
    </xf>
    <xf numFmtId="0" fontId="0" fillId="0" borderId="20" xfId="40" applyFont="1" applyBorder="1" applyAlignment="1">
      <alignment vertical="center"/>
      <protection/>
    </xf>
    <xf numFmtId="0" fontId="0" fillId="0" borderId="21" xfId="40" applyFill="1" applyBorder="1" applyAlignment="1">
      <alignment wrapText="1"/>
      <protection/>
    </xf>
    <xf numFmtId="9" fontId="6" fillId="8" borderId="22" xfId="40" applyNumberFormat="1" applyFont="1" applyFill="1" applyBorder="1" applyAlignment="1">
      <alignment wrapText="1"/>
      <protection/>
    </xf>
    <xf numFmtId="0" fontId="0" fillId="0" borderId="23" xfId="40" applyFont="1" applyFill="1" applyBorder="1" applyAlignment="1">
      <alignment vertical="center" wrapText="1"/>
      <protection/>
    </xf>
    <xf numFmtId="0" fontId="0" fillId="0" borderId="21" xfId="40" applyFont="1" applyFill="1" applyBorder="1" applyAlignment="1">
      <alignment vertical="center" wrapText="1"/>
      <protection/>
    </xf>
    <xf numFmtId="9" fontId="6" fillId="8" borderId="19" xfId="40" applyNumberFormat="1" applyFont="1" applyFill="1" applyBorder="1" applyAlignment="1">
      <alignment wrapText="1"/>
      <protection/>
    </xf>
    <xf numFmtId="0" fontId="0" fillId="0" borderId="19" xfId="40" applyFont="1" applyFill="1" applyBorder="1" applyAlignment="1">
      <alignment wrapText="1"/>
      <protection/>
    </xf>
    <xf numFmtId="0" fontId="0" fillId="0" borderId="23" xfId="40" applyFont="1" applyFill="1" applyBorder="1" applyAlignment="1">
      <alignment wrapText="1"/>
      <protection/>
    </xf>
    <xf numFmtId="0" fontId="0" fillId="0" borderId="21" xfId="40" applyFont="1" applyFill="1" applyBorder="1" applyAlignment="1">
      <alignment wrapText="1"/>
      <protection/>
    </xf>
    <xf numFmtId="0" fontId="0" fillId="0" borderId="21" xfId="40" applyFont="1" applyFill="1" applyBorder="1" applyAlignment="1">
      <alignment wrapText="1"/>
      <protection/>
    </xf>
    <xf numFmtId="0" fontId="0" fillId="0" borderId="21" xfId="40" applyFill="1" applyBorder="1" applyAlignment="1">
      <alignment vertical="center" wrapText="1"/>
      <protection/>
    </xf>
    <xf numFmtId="0" fontId="0" fillId="0" borderId="24" xfId="40" applyFill="1" applyBorder="1" applyAlignment="1">
      <alignment vertical="center"/>
      <protection/>
    </xf>
    <xf numFmtId="0" fontId="0" fillId="0" borderId="24" xfId="40" applyFill="1" applyBorder="1" applyAlignment="1">
      <alignment wrapText="1"/>
      <protection/>
    </xf>
    <xf numFmtId="0" fontId="0" fillId="0" borderId="24" xfId="40" applyFill="1" applyBorder="1">
      <alignment/>
      <protection/>
    </xf>
    <xf numFmtId="0" fontId="6" fillId="0" borderId="0" xfId="40" applyFont="1" applyFill="1" applyBorder="1" applyAlignment="1">
      <alignment vertical="center"/>
      <protection/>
    </xf>
    <xf numFmtId="0" fontId="23" fillId="0" borderId="0" xfId="40" applyFont="1" applyFill="1" applyBorder="1" applyAlignment="1">
      <alignment wrapText="1"/>
      <protection/>
    </xf>
    <xf numFmtId="0" fontId="23" fillId="0" borderId="0" xfId="40" applyFont="1" applyFill="1" applyBorder="1">
      <alignment/>
      <protection/>
    </xf>
    <xf numFmtId="0" fontId="23" fillId="9" borderId="0" xfId="40" applyFont="1" applyFill="1">
      <alignment/>
      <protection/>
    </xf>
    <xf numFmtId="0" fontId="0" fillId="0" borderId="0" xfId="36">
      <alignment/>
      <protection/>
    </xf>
    <xf numFmtId="0" fontId="13" fillId="0" borderId="0" xfId="36" applyFont="1" applyBorder="1">
      <alignment vertical="center"/>
      <protection/>
    </xf>
    <xf numFmtId="0" fontId="56" fillId="0" borderId="0" xfId="39" applyFont="1" applyBorder="1">
      <alignment vertical="center"/>
      <protection/>
    </xf>
    <xf numFmtId="0" fontId="36" fillId="0" borderId="0" xfId="39">
      <alignment vertical="center"/>
      <protection/>
    </xf>
    <xf numFmtId="0" fontId="72" fillId="0" borderId="25" xfId="39" applyFont="1" applyBorder="1" applyAlignment="1">
      <alignment/>
      <protection/>
    </xf>
    <xf numFmtId="0" fontId="22" fillId="2" borderId="20" xfId="39" applyFont="1" applyFill="1" applyBorder="1" applyAlignment="1">
      <alignment vertical="top" wrapText="1"/>
      <protection/>
    </xf>
    <xf numFmtId="0" fontId="22" fillId="2" borderId="19" xfId="39" applyFont="1" applyFill="1" applyBorder="1" applyAlignment="1">
      <alignment horizontal="center" vertical="center" wrapText="1"/>
      <protection/>
    </xf>
    <xf numFmtId="0" fontId="36" fillId="0" borderId="0" xfId="39" applyFill="1">
      <alignment vertical="center"/>
      <protection/>
    </xf>
    <xf numFmtId="0" fontId="0" fillId="0" borderId="0" xfId="39" applyFont="1" applyFill="1" applyBorder="1" applyAlignment="1">
      <alignment vertical="top" wrapText="1"/>
      <protection/>
    </xf>
    <xf numFmtId="0" fontId="6" fillId="0" borderId="0" xfId="39" applyFont="1" applyFill="1" applyBorder="1" applyAlignment="1">
      <alignment horizontal="right" vertical="top" wrapText="1"/>
      <protection/>
    </xf>
    <xf numFmtId="0" fontId="0" fillId="0" borderId="0" xfId="39" applyFont="1" applyFill="1" applyBorder="1" applyAlignment="1">
      <alignment horizontal="right" vertical="top" wrapText="1"/>
      <protection/>
    </xf>
    <xf numFmtId="0" fontId="36" fillId="0" borderId="0" xfId="39" applyFill="1" applyBorder="1">
      <alignment vertical="center"/>
      <protection/>
    </xf>
    <xf numFmtId="0" fontId="36" fillId="0" borderId="0" xfId="39" applyFont="1" applyFill="1" applyBorder="1">
      <alignment vertical="center"/>
      <protection/>
    </xf>
    <xf numFmtId="0" fontId="36" fillId="0" borderId="0" xfId="39" applyFont="1" applyFill="1">
      <alignment vertical="center"/>
      <protection/>
    </xf>
    <xf numFmtId="0" fontId="52" fillId="0" borderId="0" xfId="0" applyFont="1" applyFill="1" applyBorder="1" applyAlignment="1">
      <alignment horizontal="left" vertical="center"/>
    </xf>
    <xf numFmtId="0" fontId="1" fillId="0" borderId="0" xfId="0" applyFont="1" applyAlignment="1">
      <alignment horizontal="center"/>
    </xf>
    <xf numFmtId="173" fontId="2" fillId="0" borderId="0" xfId="0" applyNumberFormat="1" applyFont="1" applyAlignment="1">
      <alignment horizontal="center"/>
    </xf>
    <xf numFmtId="0" fontId="8" fillId="2" borderId="0" xfId="0" applyFont="1" applyFill="1" applyBorder="1" applyAlignment="1">
      <alignment horizontal="center" vertical="justify" wrapText="1"/>
    </xf>
    <xf numFmtId="0" fontId="8" fillId="2" borderId="0" xfId="0" applyFont="1" applyFill="1" applyBorder="1" applyAlignment="1">
      <alignment horizontal="center" vertical="center" wrapText="1"/>
    </xf>
    <xf numFmtId="0" fontId="2" fillId="0" borderId="0" xfId="0" applyFont="1" applyFill="1" applyBorder="1" applyAlignment="1">
      <alignment horizontal="center" wrapText="1"/>
    </xf>
    <xf numFmtId="0" fontId="8" fillId="0" borderId="0" xfId="0" applyFont="1" applyFill="1" applyBorder="1" applyAlignment="1">
      <alignment horizontal="center" vertical="justify"/>
    </xf>
    <xf numFmtId="0" fontId="2" fillId="6" borderId="0" xfId="0" applyFont="1" applyFill="1" applyBorder="1" applyAlignment="1">
      <alignment vertical="top"/>
    </xf>
    <xf numFmtId="0" fontId="1" fillId="0" borderId="0" xfId="0" applyFont="1" applyBorder="1" applyAlignment="1">
      <alignment horizontal="justify" vertical="top" wrapText="1"/>
    </xf>
    <xf numFmtId="0" fontId="2" fillId="6" borderId="0" xfId="0" applyFont="1" applyFill="1" applyBorder="1" applyAlignment="1">
      <alignment vertical="top" wrapText="1"/>
    </xf>
    <xf numFmtId="3" fontId="2" fillId="0" borderId="0" xfId="0" applyNumberFormat="1" applyFont="1" applyFill="1" applyAlignment="1">
      <alignment/>
    </xf>
    <xf numFmtId="3" fontId="77" fillId="0" borderId="0" xfId="0" applyNumberFormat="1" applyFont="1" applyAlignment="1">
      <alignment vertical="center"/>
    </xf>
    <xf numFmtId="3" fontId="77" fillId="0" borderId="0" xfId="0" applyNumberFormat="1" applyFont="1" applyBorder="1" applyAlignment="1">
      <alignment vertical="center"/>
    </xf>
    <xf numFmtId="3" fontId="77" fillId="0" borderId="0" xfId="0" applyNumberFormat="1" applyFont="1" applyFill="1" applyAlignment="1">
      <alignment vertical="center"/>
    </xf>
    <xf numFmtId="3" fontId="25" fillId="0" borderId="0" xfId="0" applyNumberFormat="1" applyFont="1" applyAlignment="1">
      <alignment wrapText="1"/>
    </xf>
    <xf numFmtId="3" fontId="27" fillId="0" borderId="0" xfId="0" applyNumberFormat="1" applyFont="1" applyAlignment="1">
      <alignment wrapText="1"/>
    </xf>
    <xf numFmtId="0" fontId="78" fillId="2" borderId="0" xfId="0" applyFont="1" applyFill="1" applyBorder="1" applyAlignment="1">
      <alignment horizontal="center"/>
    </xf>
    <xf numFmtId="0" fontId="62" fillId="0" borderId="0" xfId="0" applyFont="1" applyBorder="1" applyAlignment="1">
      <alignment horizontal="justify" vertical="top" wrapText="1"/>
    </xf>
    <xf numFmtId="3" fontId="78" fillId="0" borderId="0" xfId="0" applyNumberFormat="1" applyFont="1" applyBorder="1" applyAlignment="1">
      <alignment horizontal="center"/>
    </xf>
    <xf numFmtId="0" fontId="2" fillId="6" borderId="0" xfId="0" applyFont="1" applyFill="1" applyBorder="1" applyAlignment="1">
      <alignment horizontal="justify" vertical="center" wrapText="1"/>
    </xf>
    <xf numFmtId="15" fontId="8" fillId="2" borderId="0" xfId="0" applyNumberFormat="1" applyFont="1" applyFill="1" applyAlignment="1">
      <alignment horizontal="center" vertical="center" wrapText="1"/>
    </xf>
    <xf numFmtId="15" fontId="8" fillId="0" borderId="0" xfId="0" applyNumberFormat="1" applyFont="1" applyFill="1" applyAlignment="1">
      <alignment horizontal="right" vertical="center"/>
    </xf>
    <xf numFmtId="188" fontId="2" fillId="6" borderId="0" xfId="0" applyNumberFormat="1" applyFont="1" applyFill="1" applyAlignment="1">
      <alignment horizontal="left" vertical="center"/>
    </xf>
    <xf numFmtId="180" fontId="6" fillId="0" borderId="0" xfId="0" applyNumberFormat="1" applyFont="1" applyAlignment="1">
      <alignment/>
    </xf>
    <xf numFmtId="49" fontId="1" fillId="0" borderId="0" xfId="0" applyNumberFormat="1" applyFont="1" applyAlignment="1">
      <alignment horizontal="left" vertical="center" indent="1"/>
    </xf>
    <xf numFmtId="188" fontId="2" fillId="0" borderId="0" xfId="0" applyNumberFormat="1" applyFont="1" applyFill="1" applyAlignment="1">
      <alignment horizontal="left" vertical="center"/>
    </xf>
    <xf numFmtId="188" fontId="1" fillId="0" borderId="0" xfId="0" applyNumberFormat="1" applyFont="1" applyFill="1" applyAlignment="1">
      <alignment horizontal="left" vertical="center"/>
    </xf>
    <xf numFmtId="0" fontId="4" fillId="0" borderId="0" xfId="0" applyFont="1" applyAlignment="1">
      <alignment vertical="center"/>
    </xf>
    <xf numFmtId="49" fontId="1" fillId="0" borderId="0" xfId="0" applyNumberFormat="1" applyFont="1" applyAlignment="1">
      <alignment horizontal="left" vertical="center"/>
    </xf>
    <xf numFmtId="189" fontId="2" fillId="0" borderId="0" xfId="0" applyNumberFormat="1" applyFont="1" applyFill="1" applyAlignment="1">
      <alignment horizontal="left" vertical="center"/>
    </xf>
    <xf numFmtId="189" fontId="2" fillId="6" borderId="0" xfId="0" applyNumberFormat="1" applyFont="1" applyFill="1" applyAlignment="1">
      <alignment horizontal="left" vertical="center"/>
    </xf>
    <xf numFmtId="0" fontId="8" fillId="2" borderId="0" xfId="0" applyFont="1" applyFill="1" applyBorder="1" applyAlignment="1">
      <alignment horizontal="left" vertical="center" wrapText="1"/>
    </xf>
    <xf numFmtId="3" fontId="2" fillId="6" borderId="0" xfId="0" applyNumberFormat="1" applyFont="1" applyFill="1" applyBorder="1" applyAlignment="1">
      <alignment horizontal="right"/>
    </xf>
    <xf numFmtId="0" fontId="1" fillId="0" borderId="0" xfId="0" applyFont="1" applyFill="1" applyBorder="1" applyAlignment="1">
      <alignment vertical="center"/>
    </xf>
    <xf numFmtId="3" fontId="0" fillId="0" borderId="0" xfId="0" applyNumberFormat="1" applyBorder="1" applyAlignment="1">
      <alignment/>
    </xf>
    <xf numFmtId="2" fontId="0" fillId="0" borderId="0" xfId="42" applyNumberFormat="1" applyBorder="1" applyAlignment="1">
      <alignment/>
    </xf>
    <xf numFmtId="0" fontId="2" fillId="0" borderId="0" xfId="0" applyFont="1" applyFill="1" applyBorder="1" applyAlignment="1">
      <alignment horizontal="justify" vertical="center" wrapText="1"/>
    </xf>
    <xf numFmtId="3" fontId="6" fillId="0" borderId="26" xfId="0" applyNumberFormat="1" applyFont="1" applyBorder="1" applyAlignment="1">
      <alignment/>
    </xf>
    <xf numFmtId="2" fontId="6" fillId="0" borderId="26" xfId="42" applyNumberFormat="1" applyFont="1" applyBorder="1" applyAlignment="1">
      <alignment/>
    </xf>
    <xf numFmtId="9" fontId="0" fillId="6" borderId="0" xfId="42" applyFill="1" applyBorder="1" applyAlignment="1">
      <alignment/>
    </xf>
    <xf numFmtId="9" fontId="81" fillId="6" borderId="0" xfId="42" applyFont="1" applyFill="1" applyBorder="1" applyAlignment="1">
      <alignment/>
    </xf>
    <xf numFmtId="0" fontId="0" fillId="6" borderId="0" xfId="0" applyFill="1" applyBorder="1" applyAlignment="1">
      <alignment/>
    </xf>
    <xf numFmtId="3" fontId="2" fillId="6" borderId="0" xfId="0" applyNumberFormat="1" applyFont="1" applyFill="1" applyBorder="1" applyAlignment="1">
      <alignment horizontal="left" vertical="center"/>
    </xf>
    <xf numFmtId="0" fontId="1" fillId="6" borderId="0" xfId="0" applyFont="1" applyFill="1" applyAlignment="1">
      <alignment/>
    </xf>
    <xf numFmtId="10" fontId="0" fillId="0" borderId="0" xfId="42" applyNumberFormat="1" applyBorder="1" applyAlignment="1">
      <alignment/>
    </xf>
    <xf numFmtId="176" fontId="2" fillId="6" borderId="0" xfId="0" applyNumberFormat="1" applyFont="1" applyFill="1" applyAlignment="1">
      <alignment vertical="center"/>
    </xf>
    <xf numFmtId="176" fontId="2" fillId="0" borderId="0" xfId="0" applyNumberFormat="1" applyFont="1" applyFill="1" applyAlignment="1">
      <alignment vertical="center"/>
    </xf>
    <xf numFmtId="176" fontId="1" fillId="0" borderId="0" xfId="0" applyNumberFormat="1" applyFont="1" applyFill="1" applyAlignment="1">
      <alignment vertical="center"/>
    </xf>
    <xf numFmtId="3" fontId="82" fillId="0" borderId="0" xfId="0" applyNumberFormat="1" applyFont="1" applyAlignment="1">
      <alignment horizontal="center"/>
    </xf>
    <xf numFmtId="3" fontId="83" fillId="0" borderId="0" xfId="0" applyNumberFormat="1" applyFont="1" applyAlignment="1">
      <alignment horizontal="center"/>
    </xf>
    <xf numFmtId="0" fontId="84" fillId="0" borderId="0" xfId="0" applyFont="1" applyAlignment="1">
      <alignment horizontal="center"/>
    </xf>
    <xf numFmtId="176" fontId="0" fillId="0" borderId="0" xfId="0" applyNumberFormat="1" applyAlignment="1">
      <alignment/>
    </xf>
    <xf numFmtId="0" fontId="52" fillId="0" borderId="0" xfId="0" applyFont="1" applyFill="1" applyAlignment="1">
      <alignment horizontal="left"/>
    </xf>
    <xf numFmtId="0" fontId="0" fillId="0" borderId="0" xfId="0" applyAlignment="1">
      <alignment horizontal="left" vertical="center"/>
    </xf>
    <xf numFmtId="0" fontId="0" fillId="0" borderId="0" xfId="0" applyFill="1" applyAlignment="1">
      <alignment horizontal="left" vertical="center"/>
    </xf>
    <xf numFmtId="15" fontId="8" fillId="2" borderId="0" xfId="0" applyNumberFormat="1" applyFont="1" applyFill="1" applyAlignment="1">
      <alignment horizontal="right" vertical="center"/>
    </xf>
    <xf numFmtId="15" fontId="8" fillId="2" borderId="0" xfId="0" applyNumberFormat="1" applyFont="1" applyFill="1" applyAlignment="1">
      <alignment horizontal="left" vertical="center"/>
    </xf>
    <xf numFmtId="173" fontId="8" fillId="2" borderId="0" xfId="0" applyNumberFormat="1" applyFont="1" applyFill="1" applyAlignment="1">
      <alignment horizontal="center" vertical="center"/>
    </xf>
    <xf numFmtId="15" fontId="1" fillId="0" borderId="0" xfId="0" applyNumberFormat="1" applyFont="1" applyFill="1" applyBorder="1" applyAlignment="1" quotePrefix="1">
      <alignment horizontal="center" vertical="center"/>
    </xf>
    <xf numFmtId="0" fontId="1" fillId="0" borderId="0" xfId="0" applyFont="1" applyAlignment="1">
      <alignment/>
    </xf>
    <xf numFmtId="0" fontId="2" fillId="6" borderId="0" xfId="0" applyFont="1" applyFill="1" applyBorder="1" applyAlignment="1">
      <alignment vertical="center"/>
    </xf>
    <xf numFmtId="0" fontId="13" fillId="0" borderId="0" xfId="0" applyFont="1" applyFill="1" applyBorder="1" applyAlignment="1">
      <alignment/>
    </xf>
    <xf numFmtId="0" fontId="8" fillId="2" borderId="0" xfId="0" applyFont="1" applyFill="1" applyBorder="1" applyAlignment="1">
      <alignment horizontal="left" vertical="center"/>
    </xf>
    <xf numFmtId="0" fontId="8" fillId="2" borderId="0" xfId="0" applyFont="1" applyFill="1" applyBorder="1" applyAlignment="1">
      <alignment horizontal="center" vertical="justify"/>
    </xf>
    <xf numFmtId="0" fontId="26" fillId="0" borderId="0" xfId="0" applyFont="1" applyFill="1" applyBorder="1" applyAlignment="1">
      <alignment horizontal="center" vertical="center"/>
    </xf>
    <xf numFmtId="0" fontId="26" fillId="0" borderId="0" xfId="0" applyFont="1" applyFill="1" applyBorder="1" applyAlignment="1">
      <alignment horizontal="center" vertical="justify"/>
    </xf>
    <xf numFmtId="0" fontId="26" fillId="0" borderId="0" xfId="0" applyFont="1" applyFill="1" applyBorder="1" applyAlignment="1">
      <alignment/>
    </xf>
    <xf numFmtId="3" fontId="26" fillId="0" borderId="0" xfId="0" applyNumberFormat="1" applyFont="1" applyFill="1" applyBorder="1" applyAlignment="1">
      <alignment/>
    </xf>
    <xf numFmtId="176" fontId="26" fillId="0" borderId="0" xfId="0" applyNumberFormat="1" applyFont="1" applyFill="1" applyAlignment="1">
      <alignment/>
    </xf>
    <xf numFmtId="1" fontId="26" fillId="0" borderId="0" xfId="0" applyNumberFormat="1" applyFont="1" applyFill="1" applyBorder="1" applyAlignment="1">
      <alignment/>
    </xf>
    <xf numFmtId="0" fontId="85"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justify"/>
    </xf>
    <xf numFmtId="9" fontId="1" fillId="0" borderId="0" xfId="0" applyNumberFormat="1" applyFont="1" applyFill="1" applyBorder="1" applyAlignment="1">
      <alignment/>
    </xf>
    <xf numFmtId="176" fontId="1" fillId="0" borderId="0" xfId="0" applyNumberFormat="1" applyFont="1" applyFill="1" applyAlignment="1">
      <alignment horizontal="right" vertical="center"/>
    </xf>
    <xf numFmtId="3" fontId="79" fillId="0" borderId="0" xfId="0" applyNumberFormat="1" applyFont="1" applyBorder="1" applyAlignment="1">
      <alignment horizontal="center"/>
    </xf>
    <xf numFmtId="15" fontId="8" fillId="2" borderId="0" xfId="0" applyNumberFormat="1" applyFont="1" applyFill="1" applyAlignment="1">
      <alignment horizontal="right" vertical="center" wrapText="1"/>
    </xf>
    <xf numFmtId="189" fontId="2" fillId="6" borderId="0" xfId="0" applyNumberFormat="1" applyFont="1" applyFill="1" applyAlignment="1">
      <alignment horizontal="right" vertical="center"/>
    </xf>
    <xf numFmtId="189" fontId="1" fillId="0" borderId="0" xfId="0" applyNumberFormat="1" applyFont="1" applyAlignment="1">
      <alignment vertical="center"/>
    </xf>
    <xf numFmtId="0" fontId="72" fillId="0" borderId="0" xfId="0" applyFont="1" applyFill="1" applyBorder="1" applyAlignment="1">
      <alignment/>
    </xf>
    <xf numFmtId="216" fontId="72" fillId="0" borderId="0" xfId="0" applyNumberFormat="1" applyFont="1" applyFill="1" applyBorder="1" applyAlignment="1">
      <alignment vertical="center" wrapText="1"/>
    </xf>
    <xf numFmtId="216" fontId="22" fillId="10" borderId="0" xfId="0" applyNumberFormat="1" applyFont="1" applyFill="1" applyBorder="1" applyAlignment="1">
      <alignment horizontal="center" wrapText="1"/>
    </xf>
    <xf numFmtId="216" fontId="22" fillId="10" borderId="0" xfId="0" applyNumberFormat="1" applyFont="1" applyFill="1" applyBorder="1" applyAlignment="1">
      <alignment horizontal="center"/>
    </xf>
    <xf numFmtId="0" fontId="22" fillId="10" borderId="0" xfId="0" applyFont="1" applyFill="1" applyBorder="1" applyAlignment="1">
      <alignment horizontal="center"/>
    </xf>
    <xf numFmtId="3" fontId="22" fillId="10" borderId="0" xfId="0" applyNumberFormat="1" applyFont="1" applyFill="1" applyBorder="1" applyAlignment="1">
      <alignment horizontal="center"/>
    </xf>
    <xf numFmtId="0" fontId="72" fillId="0" borderId="0" xfId="0" applyFont="1" applyFill="1" applyBorder="1" applyAlignment="1">
      <alignment horizontal="left"/>
    </xf>
    <xf numFmtId="3" fontId="56" fillId="0" borderId="0" xfId="0" applyNumberFormat="1" applyFont="1" applyFill="1" applyBorder="1" applyAlignment="1">
      <alignment/>
    </xf>
    <xf numFmtId="170" fontId="56" fillId="0" borderId="0" xfId="0" applyNumberFormat="1" applyFont="1" applyFill="1" applyBorder="1" applyAlignment="1">
      <alignment/>
    </xf>
    <xf numFmtId="0" fontId="72" fillId="6" borderId="0" xfId="0" applyFont="1" applyFill="1" applyBorder="1" applyAlignment="1">
      <alignment horizontal="left"/>
    </xf>
    <xf numFmtId="3" fontId="72" fillId="6" borderId="0" xfId="0" applyNumberFormat="1" applyFont="1" applyFill="1" applyBorder="1" applyAlignment="1">
      <alignment/>
    </xf>
    <xf numFmtId="170" fontId="72" fillId="6" borderId="0" xfId="0" applyNumberFormat="1" applyFont="1" applyFill="1" applyBorder="1" applyAlignment="1">
      <alignment/>
    </xf>
    <xf numFmtId="0" fontId="6" fillId="6" borderId="0" xfId="0" applyFont="1" applyFill="1" applyAlignment="1">
      <alignment/>
    </xf>
    <xf numFmtId="10" fontId="56" fillId="0" borderId="0" xfId="0" applyNumberFormat="1" applyFont="1" applyFill="1" applyBorder="1" applyAlignment="1">
      <alignment/>
    </xf>
    <xf numFmtId="10" fontId="72" fillId="0" borderId="0" xfId="0" applyNumberFormat="1" applyFont="1" applyFill="1" applyBorder="1" applyAlignment="1">
      <alignment/>
    </xf>
    <xf numFmtId="0" fontId="56" fillId="0" borderId="0" xfId="0" applyFont="1" applyAlignment="1">
      <alignment/>
    </xf>
    <xf numFmtId="0" fontId="56" fillId="0" borderId="0" xfId="0" applyFont="1" applyFill="1" applyAlignment="1">
      <alignment/>
    </xf>
    <xf numFmtId="0" fontId="86" fillId="0" borderId="0" xfId="0" applyFont="1" applyAlignment="1">
      <alignment/>
    </xf>
    <xf numFmtId="0" fontId="72" fillId="0" borderId="0" xfId="0" applyFont="1" applyBorder="1" applyAlignment="1">
      <alignment/>
    </xf>
    <xf numFmtId="0" fontId="72" fillId="0" borderId="0" xfId="0" applyFont="1" applyFill="1" applyBorder="1" applyAlignment="1">
      <alignment/>
    </xf>
    <xf numFmtId="0" fontId="87" fillId="0" borderId="0" xfId="0" applyFont="1" applyBorder="1" applyAlignment="1">
      <alignment/>
    </xf>
    <xf numFmtId="0" fontId="56" fillId="0" borderId="0" xfId="0" applyFont="1" applyFill="1" applyBorder="1" applyAlignment="1">
      <alignment/>
    </xf>
    <xf numFmtId="0" fontId="56" fillId="0" borderId="0" xfId="0" applyFont="1" applyAlignment="1">
      <alignment horizontal="center"/>
    </xf>
    <xf numFmtId="0" fontId="56" fillId="0" borderId="0" xfId="0" applyFont="1" applyFill="1" applyAlignment="1">
      <alignment horizontal="center"/>
    </xf>
    <xf numFmtId="0" fontId="56" fillId="0" borderId="0" xfId="0" applyFont="1" applyBorder="1" applyAlignment="1">
      <alignment horizontal="center"/>
    </xf>
    <xf numFmtId="0" fontId="86" fillId="0" borderId="0" xfId="0" applyFont="1" applyFill="1" applyBorder="1" applyAlignment="1">
      <alignment horizontal="center"/>
    </xf>
    <xf numFmtId="0" fontId="56" fillId="0" borderId="0" xfId="0" applyFont="1" applyFill="1" applyBorder="1" applyAlignment="1">
      <alignment horizontal="center"/>
    </xf>
    <xf numFmtId="0" fontId="22" fillId="2" borderId="0" xfId="0" applyFont="1" applyFill="1" applyAlignment="1">
      <alignment vertical="top" wrapText="1"/>
    </xf>
    <xf numFmtId="0" fontId="87"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2" borderId="0" xfId="0" applyFont="1" applyFill="1" applyAlignment="1">
      <alignment horizontal="center" vertical="top" wrapText="1"/>
    </xf>
    <xf numFmtId="0" fontId="22" fillId="0" borderId="0" xfId="0" applyFont="1" applyFill="1" applyBorder="1" applyAlignment="1">
      <alignment horizontal="center" wrapText="1"/>
    </xf>
    <xf numFmtId="0" fontId="72" fillId="0" borderId="0" xfId="0" applyFont="1" applyFill="1" applyBorder="1" applyAlignment="1">
      <alignment horizontal="center" wrapText="1"/>
    </xf>
    <xf numFmtId="3" fontId="56" fillId="0" borderId="0" xfId="15" applyNumberFormat="1" applyFont="1" applyFill="1" applyBorder="1" applyAlignment="1">
      <alignment horizontal="center" vertical="top" wrapText="1"/>
      <protection/>
    </xf>
    <xf numFmtId="3" fontId="86" fillId="0" borderId="0" xfId="15" applyNumberFormat="1" applyFont="1" applyFill="1" applyBorder="1" applyAlignment="1">
      <alignment horizontal="center" vertical="top" wrapText="1"/>
      <protection/>
    </xf>
    <xf numFmtId="3" fontId="56" fillId="0" borderId="0" xfId="0" applyNumberFormat="1" applyFont="1" applyFill="1" applyBorder="1" applyAlignment="1">
      <alignment horizontal="center" vertical="top" wrapText="1"/>
    </xf>
    <xf numFmtId="3" fontId="56" fillId="0" borderId="0" xfId="28" applyNumberFormat="1" applyFont="1" applyFill="1" applyBorder="1" applyAlignment="1">
      <alignment horizontal="center" vertical="top" wrapText="1"/>
    </xf>
    <xf numFmtId="3" fontId="86" fillId="0" borderId="0" xfId="28" applyNumberFormat="1" applyFont="1" applyFill="1" applyBorder="1" applyAlignment="1">
      <alignment horizontal="center" vertical="top" wrapText="1"/>
    </xf>
    <xf numFmtId="0" fontId="72" fillId="6" borderId="0" xfId="0" applyFont="1" applyFill="1" applyBorder="1" applyAlignment="1">
      <alignment wrapText="1"/>
    </xf>
    <xf numFmtId="0" fontId="72" fillId="0" borderId="0" xfId="0" applyFont="1" applyFill="1" applyBorder="1" applyAlignment="1">
      <alignment wrapText="1"/>
    </xf>
    <xf numFmtId="3" fontId="72" fillId="6" borderId="0" xfId="15" applyNumberFormat="1" applyFont="1" applyFill="1" applyBorder="1" applyAlignment="1">
      <alignment horizontal="center" vertical="top" wrapText="1"/>
      <protection/>
    </xf>
    <xf numFmtId="3" fontId="72" fillId="6" borderId="0" xfId="28" applyNumberFormat="1" applyFont="1" applyFill="1" applyBorder="1" applyAlignment="1">
      <alignment horizontal="center" vertical="top" wrapText="1"/>
    </xf>
    <xf numFmtId="3" fontId="72" fillId="6" borderId="0" xfId="0" applyNumberFormat="1" applyFont="1" applyFill="1" applyBorder="1" applyAlignment="1">
      <alignment horizontal="center" vertical="top" wrapText="1"/>
    </xf>
    <xf numFmtId="3" fontId="56" fillId="0" borderId="0" xfId="0" applyNumberFormat="1" applyFont="1" applyFill="1" applyBorder="1" applyAlignment="1">
      <alignment horizontal="center" vertical="top"/>
    </xf>
    <xf numFmtId="0" fontId="72" fillId="6" borderId="0" xfId="0" applyFont="1" applyFill="1" applyBorder="1" applyAlignment="1">
      <alignment horizontal="center" wrapText="1"/>
    </xf>
    <xf numFmtId="3" fontId="87" fillId="0" borderId="0" xfId="15" applyNumberFormat="1" applyFont="1" applyFill="1" applyBorder="1" applyAlignment="1">
      <alignment horizontal="center" vertical="top" wrapText="1"/>
      <protection/>
    </xf>
    <xf numFmtId="3" fontId="72" fillId="0" borderId="0" xfId="0" applyNumberFormat="1" applyFont="1" applyFill="1" applyBorder="1" applyAlignment="1">
      <alignment horizontal="center" vertical="top" wrapText="1"/>
    </xf>
    <xf numFmtId="3" fontId="72" fillId="6" borderId="0" xfId="0" applyNumberFormat="1" applyFont="1" applyFill="1" applyBorder="1" applyAlignment="1">
      <alignment horizontal="center" vertical="top"/>
    </xf>
    <xf numFmtId="0" fontId="56" fillId="0" borderId="0" xfId="0" applyFont="1" applyBorder="1" applyAlignment="1">
      <alignment/>
    </xf>
    <xf numFmtId="0" fontId="56" fillId="0" borderId="0" xfId="0" applyFont="1" applyFill="1" applyBorder="1" applyAlignment="1">
      <alignment/>
    </xf>
    <xf numFmtId="0" fontId="86" fillId="0" borderId="0" xfId="0" applyFont="1" applyBorder="1" applyAlignment="1">
      <alignment horizontal="center"/>
    </xf>
    <xf numFmtId="0" fontId="87" fillId="0" borderId="0" xfId="0" applyFont="1" applyFill="1" applyBorder="1" applyAlignment="1">
      <alignment horizontal="center" wrapText="1"/>
    </xf>
    <xf numFmtId="0" fontId="22" fillId="2" borderId="0" xfId="0" applyFont="1" applyFill="1" applyBorder="1" applyAlignment="1">
      <alignment vertical="top" wrapText="1"/>
    </xf>
    <xf numFmtId="0" fontId="22" fillId="0" borderId="0" xfId="0" applyFont="1" applyFill="1" applyBorder="1" applyAlignment="1">
      <alignment vertical="top" wrapText="1"/>
    </xf>
    <xf numFmtId="0" fontId="56" fillId="0" borderId="0" xfId="0" applyFont="1" applyBorder="1" applyAlignment="1" quotePrefix="1">
      <alignment/>
    </xf>
    <xf numFmtId="49" fontId="56" fillId="0" borderId="0" xfId="0" applyNumberFormat="1" applyFont="1" applyBorder="1" applyAlignment="1" quotePrefix="1">
      <alignment/>
    </xf>
    <xf numFmtId="3" fontId="87" fillId="0" borderId="0" xfId="28" applyNumberFormat="1" applyFont="1" applyFill="1" applyBorder="1" applyAlignment="1">
      <alignment horizontal="center" vertical="top" wrapText="1"/>
    </xf>
    <xf numFmtId="0" fontId="48" fillId="0" borderId="0" xfId="15" applyFont="1" applyFill="1" applyBorder="1" applyAlignment="1">
      <alignment/>
      <protection/>
    </xf>
    <xf numFmtId="0" fontId="8" fillId="2" borderId="0" xfId="15" applyFont="1" applyFill="1" applyBorder="1" applyAlignment="1">
      <alignment vertical="center"/>
      <protection/>
    </xf>
    <xf numFmtId="0" fontId="46" fillId="0" borderId="0" xfId="15" applyFont="1" applyFill="1" applyBorder="1" applyAlignment="1">
      <alignment vertical="top" wrapText="1"/>
      <protection/>
    </xf>
    <xf numFmtId="3" fontId="46" fillId="0" borderId="0" xfId="15" applyNumberFormat="1" applyFont="1" applyFill="1" applyBorder="1" applyAlignment="1">
      <alignment horizontal="right" wrapText="1"/>
      <protection/>
    </xf>
    <xf numFmtId="0" fontId="46" fillId="0" borderId="0" xfId="15" applyFont="1" applyFill="1" applyBorder="1" applyAlignment="1">
      <alignment horizontal="right" wrapText="1"/>
      <protection/>
    </xf>
    <xf numFmtId="3" fontId="46" fillId="0" borderId="0" xfId="15" applyNumberFormat="1" applyFont="1" applyFill="1" applyBorder="1" applyAlignment="1">
      <alignment wrapText="1"/>
      <protection/>
    </xf>
    <xf numFmtId="0" fontId="46" fillId="0" borderId="0" xfId="15" applyFont="1" applyFill="1" applyBorder="1" applyAlignment="1">
      <alignment wrapText="1"/>
      <protection/>
    </xf>
    <xf numFmtId="0" fontId="2" fillId="6" borderId="0" xfId="0" applyFont="1" applyFill="1" applyBorder="1" applyAlignment="1" quotePrefix="1">
      <alignment/>
    </xf>
    <xf numFmtId="0" fontId="8" fillId="0" borderId="0" xfId="0" applyFont="1" applyFill="1" applyAlignment="1">
      <alignment horizontal="center" vertical="center"/>
    </xf>
    <xf numFmtId="170" fontId="48" fillId="0" borderId="0" xfId="15" applyNumberFormat="1" applyFont="1" applyFill="1" applyBorder="1" applyAlignment="1">
      <alignment horizontal="right" wrapText="1"/>
      <protection/>
    </xf>
    <xf numFmtId="170" fontId="46" fillId="0" borderId="0" xfId="15" applyNumberFormat="1" applyFont="1" applyFill="1" applyBorder="1" applyAlignment="1">
      <alignment horizontal="right" wrapText="1"/>
      <protection/>
    </xf>
    <xf numFmtId="3" fontId="48" fillId="0" borderId="0" xfId="15" applyNumberFormat="1" applyFont="1" applyFill="1" applyBorder="1" applyAlignment="1">
      <alignment horizontal="right" wrapText="1"/>
      <protection/>
    </xf>
    <xf numFmtId="0" fontId="62" fillId="0" borderId="0" xfId="0" applyFont="1" applyFill="1" applyAlignment="1">
      <alignment horizontal="left"/>
    </xf>
    <xf numFmtId="0" fontId="62" fillId="0" borderId="0" xfId="0" applyFont="1" applyBorder="1" applyAlignment="1">
      <alignment/>
    </xf>
    <xf numFmtId="0" fontId="62" fillId="0" borderId="0" xfId="0" applyFont="1" applyFill="1" applyBorder="1" applyAlignment="1">
      <alignment/>
    </xf>
    <xf numFmtId="0" fontId="62" fillId="0" borderId="0" xfId="0" applyFont="1" applyBorder="1" applyAlignment="1">
      <alignment/>
    </xf>
    <xf numFmtId="0" fontId="89" fillId="0" borderId="0" xfId="0" applyFont="1" applyFill="1" applyAlignment="1" quotePrefix="1">
      <alignment horizontal="left" vertical="center"/>
    </xf>
    <xf numFmtId="4" fontId="46" fillId="0" borderId="0" xfId="15" applyNumberFormat="1" applyFont="1" applyFill="1" applyBorder="1" applyAlignment="1">
      <alignment horizontal="right" wrapText="1"/>
      <protection/>
    </xf>
    <xf numFmtId="0" fontId="1" fillId="0" borderId="0" xfId="0" applyFont="1" applyBorder="1" applyAlignment="1">
      <alignment horizontal="right"/>
    </xf>
    <xf numFmtId="0" fontId="1" fillId="0" borderId="0" xfId="0" applyFont="1" applyFill="1" applyBorder="1" applyAlignment="1">
      <alignment horizontal="right"/>
    </xf>
    <xf numFmtId="0" fontId="48" fillId="0" borderId="0" xfId="15" applyFont="1" applyFill="1" applyBorder="1" applyAlignment="1">
      <alignment vertical="top" wrapText="1"/>
      <protection/>
    </xf>
    <xf numFmtId="2" fontId="48" fillId="0" borderId="0" xfId="15" applyNumberFormat="1" applyFont="1" applyFill="1" applyBorder="1" applyAlignment="1">
      <alignment horizontal="right" wrapText="1"/>
      <protection/>
    </xf>
    <xf numFmtId="2" fontId="46" fillId="0" borderId="0" xfId="15" applyNumberFormat="1" applyFont="1" applyFill="1" applyBorder="1" applyAlignment="1">
      <alignment horizontal="right" wrapText="1"/>
      <protection/>
    </xf>
    <xf numFmtId="4" fontId="48" fillId="0" borderId="0" xfId="15" applyNumberFormat="1" applyFont="1" applyFill="1" applyBorder="1" applyAlignment="1">
      <alignment horizontal="right" wrapText="1"/>
      <protection/>
    </xf>
    <xf numFmtId="4" fontId="1" fillId="0" borderId="0" xfId="0" applyNumberFormat="1" applyFont="1" applyFill="1" applyBorder="1" applyAlignment="1">
      <alignment/>
    </xf>
    <xf numFmtId="3" fontId="1" fillId="0" borderId="0" xfId="0" applyNumberFormat="1" applyFont="1" applyBorder="1" applyAlignment="1">
      <alignment horizontal="right"/>
    </xf>
    <xf numFmtId="170" fontId="1" fillId="0" borderId="0" xfId="0" applyNumberFormat="1" applyFont="1" applyFill="1" applyBorder="1" applyAlignment="1">
      <alignment horizontal="right"/>
    </xf>
    <xf numFmtId="170" fontId="1" fillId="0" borderId="0" xfId="0" applyNumberFormat="1" applyFont="1" applyBorder="1" applyAlignment="1">
      <alignment horizontal="right"/>
    </xf>
    <xf numFmtId="0" fontId="75" fillId="0" borderId="0" xfId="15" applyFont="1" applyFill="1" applyBorder="1" applyAlignment="1">
      <alignment/>
      <protection/>
    </xf>
    <xf numFmtId="0" fontId="90" fillId="0" borderId="0" xfId="15" applyFont="1" applyFill="1" applyBorder="1">
      <alignment/>
      <protection/>
    </xf>
    <xf numFmtId="0" fontId="46" fillId="0" borderId="0" xfId="15" applyFont="1" applyFill="1" applyBorder="1" applyAlignment="1">
      <alignment vertical="center" wrapText="1"/>
      <protection/>
    </xf>
    <xf numFmtId="0" fontId="48" fillId="0" borderId="0" xfId="15" applyFont="1" applyFill="1" applyBorder="1" applyAlignment="1">
      <alignment wrapText="1"/>
      <protection/>
    </xf>
    <xf numFmtId="0" fontId="0" fillId="0" borderId="27" xfId="40" applyFont="1" applyBorder="1" applyAlignment="1">
      <alignment vertical="center"/>
      <protection/>
    </xf>
    <xf numFmtId="0" fontId="0" fillId="0" borderId="28" xfId="40" applyFont="1" applyBorder="1" applyAlignment="1">
      <alignment vertical="center"/>
      <protection/>
    </xf>
    <xf numFmtId="0" fontId="0" fillId="0" borderId="29" xfId="40" applyFont="1" applyFill="1" applyBorder="1" applyAlignment="1">
      <alignment vertical="center" wrapText="1"/>
      <protection/>
    </xf>
    <xf numFmtId="0" fontId="0" fillId="0" borderId="15" xfId="40" applyFont="1" applyFill="1" applyBorder="1" applyAlignment="1">
      <alignment horizontal="left" wrapText="1"/>
      <protection/>
    </xf>
    <xf numFmtId="0" fontId="0" fillId="0" borderId="18" xfId="40" applyFont="1" applyFill="1" applyBorder="1" applyAlignment="1">
      <alignment horizontal="left" wrapText="1"/>
      <protection/>
    </xf>
    <xf numFmtId="0" fontId="0" fillId="0" borderId="28" xfId="39" applyFont="1" applyFill="1" applyBorder="1" applyAlignment="1">
      <alignment wrapText="1"/>
      <protection/>
    </xf>
    <xf numFmtId="0" fontId="6" fillId="0" borderId="30" xfId="39" applyFont="1" applyFill="1" applyBorder="1" applyAlignment="1">
      <alignment horizontal="right" wrapText="1"/>
      <protection/>
    </xf>
    <xf numFmtId="0" fontId="0" fillId="0" borderId="30" xfId="39" applyFont="1" applyFill="1" applyBorder="1" applyAlignment="1">
      <alignment horizontal="right" wrapText="1"/>
      <protection/>
    </xf>
    <xf numFmtId="3" fontId="6" fillId="0" borderId="30" xfId="39" applyNumberFormat="1" applyFont="1" applyFill="1" applyBorder="1" applyAlignment="1">
      <alignment horizontal="right" wrapText="1"/>
      <protection/>
    </xf>
    <xf numFmtId="3" fontId="0" fillId="0" borderId="30" xfId="39" applyNumberFormat="1" applyFont="1" applyFill="1" applyBorder="1" applyAlignment="1">
      <alignment horizontal="right" wrapText="1"/>
      <protection/>
    </xf>
    <xf numFmtId="2" fontId="0" fillId="0" borderId="30" xfId="39" applyNumberFormat="1" applyFont="1" applyFill="1" applyBorder="1" applyAlignment="1">
      <alignment horizontal="right" wrapText="1"/>
      <protection/>
    </xf>
    <xf numFmtId="49" fontId="6" fillId="0" borderId="30" xfId="39" applyNumberFormat="1" applyFont="1" applyFill="1" applyBorder="1" applyAlignment="1">
      <alignment horizontal="right" wrapText="1"/>
      <protection/>
    </xf>
    <xf numFmtId="49" fontId="0" fillId="0" borderId="30" xfId="39" applyNumberFormat="1" applyFont="1" applyFill="1" applyBorder="1" applyAlignment="1">
      <alignment horizontal="right" wrapText="1"/>
      <protection/>
    </xf>
    <xf numFmtId="172" fontId="6" fillId="0" borderId="30" xfId="39" applyNumberFormat="1" applyFont="1" applyFill="1" applyBorder="1" applyAlignment="1">
      <alignment horizontal="right" wrapText="1"/>
      <protection/>
    </xf>
    <xf numFmtId="218" fontId="6" fillId="0" borderId="30" xfId="30" applyNumberFormat="1" applyFont="1" applyFill="1" applyBorder="1" applyAlignment="1">
      <alignment horizontal="right" wrapText="1"/>
    </xf>
    <xf numFmtId="172" fontId="0" fillId="0" borderId="30" xfId="39" applyNumberFormat="1" applyFont="1" applyFill="1" applyBorder="1" applyAlignment="1">
      <alignment horizontal="right" wrapText="1"/>
      <protection/>
    </xf>
    <xf numFmtId="0" fontId="56" fillId="0" borderId="31" xfId="39" applyFont="1" applyBorder="1" applyAlignment="1">
      <alignment wrapText="1"/>
      <protection/>
    </xf>
    <xf numFmtId="0" fontId="0" fillId="0" borderId="0" xfId="39" applyFont="1" applyAlignment="1">
      <alignment/>
      <protection/>
    </xf>
    <xf numFmtId="0" fontId="0" fillId="0" borderId="0" xfId="39" applyFont="1" applyFill="1" applyAlignment="1">
      <alignment/>
      <protection/>
    </xf>
    <xf numFmtId="0" fontId="52" fillId="0" borderId="0" xfId="0" applyFont="1" applyAlignment="1">
      <alignment horizontal="left"/>
    </xf>
    <xf numFmtId="181" fontId="1" fillId="0" borderId="0" xfId="0" applyNumberFormat="1" applyFont="1" applyFill="1" applyAlignment="1">
      <alignment horizontal="center"/>
    </xf>
    <xf numFmtId="3" fontId="2" fillId="6" borderId="0" xfId="0" applyNumberFormat="1" applyFont="1" applyFill="1" applyAlignment="1">
      <alignment horizontal="center"/>
    </xf>
    <xf numFmtId="181" fontId="2" fillId="6" borderId="0" xfId="0" applyNumberFormat="1" applyFont="1" applyFill="1" applyAlignment="1">
      <alignment horizontal="center"/>
    </xf>
    <xf numFmtId="1" fontId="1" fillId="0" borderId="0" xfId="0" applyNumberFormat="1" applyFont="1" applyFill="1" applyAlignment="1">
      <alignment/>
    </xf>
    <xf numFmtId="1" fontId="1" fillId="0" borderId="0" xfId="0" applyNumberFormat="1" applyFont="1" applyAlignment="1">
      <alignment/>
    </xf>
    <xf numFmtId="170" fontId="12" fillId="0" borderId="0" xfId="0" applyNumberFormat="1" applyFont="1" applyFill="1" applyAlignment="1">
      <alignment horizontal="left"/>
    </xf>
    <xf numFmtId="9" fontId="6" fillId="8" borderId="32" xfId="40" applyNumberFormat="1" applyFont="1" applyFill="1" applyBorder="1" applyAlignment="1">
      <alignment horizontal="center" wrapText="1"/>
      <protection/>
    </xf>
    <xf numFmtId="9" fontId="6" fillId="8" borderId="33" xfId="40" applyNumberFormat="1" applyFont="1" applyFill="1" applyBorder="1" applyAlignment="1">
      <alignment horizontal="center" wrapText="1"/>
      <protection/>
    </xf>
    <xf numFmtId="0" fontId="0" fillId="0" borderId="34" xfId="40" applyBorder="1" applyAlignment="1">
      <alignment horizontal="center" wrapText="1"/>
      <protection/>
    </xf>
    <xf numFmtId="0" fontId="0" fillId="0" borderId="35" xfId="40" applyBorder="1" applyAlignment="1">
      <alignment horizontal="center" wrapText="1"/>
      <protection/>
    </xf>
    <xf numFmtId="0" fontId="0" fillId="0" borderId="14" xfId="40" applyBorder="1" applyAlignment="1">
      <alignment horizontal="center" wrapText="1"/>
      <protection/>
    </xf>
    <xf numFmtId="9" fontId="6" fillId="8" borderId="36" xfId="40" applyNumberFormat="1" applyFont="1" applyFill="1" applyBorder="1" applyAlignment="1">
      <alignment horizontal="center" wrapText="1"/>
      <protection/>
    </xf>
    <xf numFmtId="9" fontId="6" fillId="8" borderId="37" xfId="40" applyNumberFormat="1" applyFont="1" applyFill="1" applyBorder="1" applyAlignment="1">
      <alignment horizontal="center" wrapText="1"/>
      <protection/>
    </xf>
    <xf numFmtId="9" fontId="6" fillId="8" borderId="38" xfId="40" applyNumberFormat="1" applyFont="1" applyFill="1" applyBorder="1" applyAlignment="1">
      <alignment horizontal="center" wrapText="1"/>
      <protection/>
    </xf>
    <xf numFmtId="0" fontId="8" fillId="2" borderId="0" xfId="0" applyFont="1" applyFill="1" applyAlignment="1">
      <alignment horizont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0" borderId="0" xfId="0" applyAlignment="1">
      <alignment horizontal="center" vertical="center"/>
    </xf>
    <xf numFmtId="9" fontId="6" fillId="8" borderId="39" xfId="40" applyNumberFormat="1" applyFont="1" applyFill="1" applyBorder="1" applyAlignment="1">
      <alignment horizontal="center" wrapText="1"/>
      <protection/>
    </xf>
    <xf numFmtId="9" fontId="6" fillId="8" borderId="40" xfId="40" applyNumberFormat="1" applyFont="1" applyFill="1" applyBorder="1" applyAlignment="1">
      <alignment horizontal="center" wrapText="1"/>
      <protection/>
    </xf>
    <xf numFmtId="9" fontId="6" fillId="8" borderId="21" xfId="40" applyNumberFormat="1" applyFont="1" applyFill="1" applyBorder="1" applyAlignment="1">
      <alignment horizontal="center" wrapText="1"/>
      <protection/>
    </xf>
    <xf numFmtId="9" fontId="6" fillId="8" borderId="41" xfId="40" applyNumberFormat="1" applyFont="1" applyFill="1" applyBorder="1" applyAlignment="1">
      <alignment horizontal="center" wrapText="1"/>
      <protection/>
    </xf>
    <xf numFmtId="9" fontId="6" fillId="8" borderId="42" xfId="40" applyNumberFormat="1" applyFont="1" applyFill="1" applyBorder="1" applyAlignment="1">
      <alignment horizontal="center" wrapText="1"/>
      <protection/>
    </xf>
    <xf numFmtId="9" fontId="6" fillId="8" borderId="13" xfId="40" applyNumberFormat="1" applyFont="1" applyFill="1" applyBorder="1" applyAlignment="1">
      <alignment horizontal="center" wrapText="1"/>
      <protection/>
    </xf>
    <xf numFmtId="9" fontId="6" fillId="8" borderId="43" xfId="40" applyNumberFormat="1" applyFont="1" applyFill="1" applyBorder="1" applyAlignment="1">
      <alignment horizontal="center" wrapText="1"/>
      <protection/>
    </xf>
    <xf numFmtId="9" fontId="0" fillId="0" borderId="42" xfId="40" applyNumberFormat="1" applyFont="1" applyBorder="1" applyAlignment="1">
      <alignment horizontal="center" wrapText="1"/>
      <protection/>
    </xf>
    <xf numFmtId="9" fontId="0" fillId="0" borderId="43" xfId="40" applyNumberFormat="1" applyFont="1" applyBorder="1" applyAlignment="1">
      <alignment horizontal="center" wrapText="1"/>
      <protection/>
    </xf>
    <xf numFmtId="0" fontId="0" fillId="0" borderId="24" xfId="40" applyFont="1" applyBorder="1" applyAlignment="1">
      <alignment horizontal="center" wrapText="1"/>
      <protection/>
    </xf>
    <xf numFmtId="0" fontId="0" fillId="0" borderId="0" xfId="40" applyFont="1" applyBorder="1" applyAlignment="1">
      <alignment horizontal="center" wrapText="1"/>
      <protection/>
    </xf>
    <xf numFmtId="0" fontId="22" fillId="2" borderId="12" xfId="40" applyFont="1" applyFill="1" applyBorder="1" applyAlignment="1">
      <alignment horizontal="center" wrapText="1"/>
      <protection/>
    </xf>
    <xf numFmtId="0" fontId="0" fillId="0" borderId="44" xfId="40" applyFont="1" applyBorder="1" applyAlignment="1">
      <alignment horizontal="left" vertical="center"/>
      <protection/>
    </xf>
    <xf numFmtId="0" fontId="0" fillId="0" borderId="45" xfId="40" applyFont="1" applyBorder="1" applyAlignment="1">
      <alignment horizontal="left" vertical="center"/>
      <protection/>
    </xf>
    <xf numFmtId="0" fontId="0" fillId="0" borderId="46" xfId="40" applyBorder="1" applyAlignment="1">
      <alignment horizontal="center" wrapText="1"/>
      <protection/>
    </xf>
    <xf numFmtId="0" fontId="0" fillId="0" borderId="47" xfId="40" applyBorder="1" applyAlignment="1">
      <alignment horizontal="center" wrapText="1"/>
      <protection/>
    </xf>
    <xf numFmtId="0" fontId="0" fillId="0" borderId="48" xfId="40" applyBorder="1" applyAlignment="1">
      <alignment horizontal="center" wrapText="1"/>
      <protection/>
    </xf>
    <xf numFmtId="0" fontId="0" fillId="0" borderId="27" xfId="40" applyFont="1" applyBorder="1" applyAlignment="1">
      <alignment horizontal="left" vertical="center"/>
      <protection/>
    </xf>
    <xf numFmtId="0" fontId="0" fillId="0" borderId="28" xfId="40" applyFont="1" applyBorder="1" applyAlignment="1">
      <alignment horizontal="left" vertical="center"/>
      <protection/>
    </xf>
    <xf numFmtId="0" fontId="0" fillId="0" borderId="49" xfId="40" applyFont="1" applyBorder="1" applyAlignment="1">
      <alignment horizontal="center" wrapText="1"/>
      <protection/>
    </xf>
    <xf numFmtId="0" fontId="0" fillId="0" borderId="50" xfId="40" applyFont="1" applyBorder="1" applyAlignment="1">
      <alignment horizontal="center" wrapText="1"/>
      <protection/>
    </xf>
    <xf numFmtId="0" fontId="0" fillId="0" borderId="25" xfId="40" applyFont="1" applyBorder="1" applyAlignment="1">
      <alignment horizontal="center" wrapText="1"/>
      <protection/>
    </xf>
    <xf numFmtId="0" fontId="6" fillId="8" borderId="22" xfId="40" applyFont="1" applyFill="1" applyBorder="1" applyAlignment="1">
      <alignment horizontal="center" wrapText="1"/>
      <protection/>
    </xf>
    <xf numFmtId="0" fontId="6" fillId="8" borderId="40" xfId="40" applyFont="1" applyFill="1" applyBorder="1" applyAlignment="1">
      <alignment horizontal="center" wrapText="1"/>
      <protection/>
    </xf>
    <xf numFmtId="0" fontId="6" fillId="8" borderId="19" xfId="40" applyFont="1" applyFill="1" applyBorder="1" applyAlignment="1">
      <alignment horizontal="center" wrapText="1"/>
      <protection/>
    </xf>
    <xf numFmtId="9" fontId="6" fillId="0" borderId="40" xfId="40" applyNumberFormat="1" applyFont="1" applyBorder="1" applyAlignment="1">
      <alignment horizontal="left" wrapText="1"/>
      <protection/>
    </xf>
    <xf numFmtId="0" fontId="6" fillId="0" borderId="40" xfId="40" applyFont="1" applyBorder="1" applyAlignment="1">
      <alignment horizontal="left" wrapText="1"/>
      <protection/>
    </xf>
    <xf numFmtId="0" fontId="6" fillId="0" borderId="25" xfId="40" applyFont="1" applyBorder="1" applyAlignment="1">
      <alignment horizontal="left" wrapText="1"/>
      <protection/>
    </xf>
    <xf numFmtId="0" fontId="6" fillId="0" borderId="30" xfId="40" applyFont="1" applyBorder="1" applyAlignment="1">
      <alignment horizontal="left" wrapText="1"/>
      <protection/>
    </xf>
    <xf numFmtId="0" fontId="0" fillId="0" borderId="16" xfId="40" applyFont="1" applyFill="1" applyBorder="1" applyAlignment="1">
      <alignment horizontal="left" vertical="center" wrapText="1"/>
      <protection/>
    </xf>
    <xf numFmtId="0" fontId="0" fillId="0" borderId="17" xfId="40" applyFont="1" applyFill="1" applyBorder="1" applyAlignment="1">
      <alignment horizontal="left" vertical="center" wrapText="1"/>
      <protection/>
    </xf>
    <xf numFmtId="0" fontId="0" fillId="0" borderId="0" xfId="39" applyFont="1" applyFill="1" applyAlignment="1">
      <alignment horizontal="left" vertical="center" wrapText="1"/>
      <protection/>
    </xf>
    <xf numFmtId="0" fontId="0" fillId="0" borderId="0" xfId="39" applyFont="1" applyFill="1" applyAlignment="1">
      <alignment horizontal="left" vertical="center" wrapText="1"/>
      <protection/>
    </xf>
    <xf numFmtId="0" fontId="72" fillId="8" borderId="51" xfId="39" applyFont="1" applyFill="1" applyBorder="1" applyAlignment="1">
      <alignment wrapText="1"/>
      <protection/>
    </xf>
    <xf numFmtId="0" fontId="72" fillId="8" borderId="52" xfId="39" applyFont="1" applyFill="1" applyBorder="1" applyAlignment="1">
      <alignment wrapText="1"/>
      <protection/>
    </xf>
    <xf numFmtId="0" fontId="72" fillId="8" borderId="53" xfId="39" applyFont="1" applyFill="1" applyBorder="1" applyAlignment="1">
      <alignment wrapText="1"/>
      <protection/>
    </xf>
    <xf numFmtId="0" fontId="51" fillId="0" borderId="0" xfId="0" applyFont="1" applyFill="1" applyAlignment="1">
      <alignment horizontal="left"/>
    </xf>
    <xf numFmtId="0" fontId="8" fillId="2" borderId="0" xfId="0" applyFont="1" applyFill="1" applyBorder="1" applyAlignment="1">
      <alignment horizontal="center"/>
    </xf>
    <xf numFmtId="0" fontId="31" fillId="0" borderId="0" xfId="0" applyFont="1" applyAlignment="1">
      <alignment horizontal="center"/>
    </xf>
    <xf numFmtId="173" fontId="2" fillId="0" borderId="0" xfId="0" applyNumberFormat="1" applyFont="1" applyAlignment="1">
      <alignment horizontal="center"/>
    </xf>
    <xf numFmtId="0" fontId="2" fillId="2" borderId="0" xfId="0" applyFont="1" applyFill="1" applyBorder="1" applyAlignment="1">
      <alignment horizont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wrapText="1"/>
    </xf>
    <xf numFmtId="49" fontId="8" fillId="2" borderId="0" xfId="37" applyNumberFormat="1" applyFont="1" applyFill="1" applyBorder="1" applyAlignment="1">
      <alignment horizontal="center" vertical="center" wrapText="1"/>
      <protection/>
    </xf>
    <xf numFmtId="0" fontId="56" fillId="0" borderId="0" xfId="0" applyFont="1" applyBorder="1" applyAlignment="1">
      <alignment horizontal="left" vertical="center" wrapText="1"/>
    </xf>
    <xf numFmtId="0" fontId="22" fillId="10" borderId="54" xfId="0" applyFont="1" applyFill="1" applyBorder="1" applyAlignment="1">
      <alignment horizontal="center"/>
    </xf>
    <xf numFmtId="0" fontId="56" fillId="0" borderId="0" xfId="0" applyFont="1" applyBorder="1" applyAlignment="1">
      <alignment horizontal="left" wrapText="1"/>
    </xf>
    <xf numFmtId="49" fontId="22" fillId="10" borderId="0" xfId="0" applyNumberFormat="1" applyFont="1" applyFill="1" applyBorder="1" applyAlignment="1">
      <alignment horizontal="center" vertical="center" wrapText="1"/>
    </xf>
    <xf numFmtId="216" fontId="22" fillId="10" borderId="54" xfId="0" applyNumberFormat="1" applyFont="1" applyFill="1" applyBorder="1" applyAlignment="1">
      <alignment horizontal="center"/>
    </xf>
    <xf numFmtId="216" fontId="72" fillId="10" borderId="0" xfId="0" applyNumberFormat="1" applyFont="1" applyFill="1" applyBorder="1" applyAlignment="1">
      <alignment horizontal="center" vertical="center" wrapText="1"/>
    </xf>
    <xf numFmtId="0" fontId="22" fillId="2" borderId="0" xfId="0" applyFont="1" applyFill="1" applyBorder="1" applyAlignment="1">
      <alignment horizontal="center" vertical="top" wrapText="1"/>
    </xf>
    <xf numFmtId="0" fontId="22" fillId="2" borderId="0" xfId="0" applyFont="1" applyFill="1" applyBorder="1" applyAlignment="1">
      <alignment horizontal="center" wrapText="1"/>
    </xf>
    <xf numFmtId="0" fontId="22" fillId="2" borderId="0" xfId="15" applyFont="1" applyFill="1" applyBorder="1" applyAlignment="1">
      <alignment horizontal="center" wrapText="1"/>
      <protection/>
    </xf>
    <xf numFmtId="0" fontId="72" fillId="0" borderId="0" xfId="0" applyFont="1" applyFill="1" applyBorder="1" applyAlignment="1">
      <alignment horizontal="left" vertical="top" wrapText="1"/>
    </xf>
    <xf numFmtId="0" fontId="72" fillId="6" borderId="0" xfId="0" applyFont="1" applyFill="1" applyBorder="1" applyAlignment="1">
      <alignment wrapText="1"/>
    </xf>
    <xf numFmtId="0" fontId="8" fillId="2" borderId="0" xfId="0" applyFont="1" applyFill="1" applyAlignment="1">
      <alignment horizontal="center" vertical="justify" wrapText="1"/>
    </xf>
    <xf numFmtId="0" fontId="8" fillId="2" borderId="0" xfId="0" applyFont="1" applyFill="1" applyAlignment="1">
      <alignment horizontal="center" vertical="justify"/>
    </xf>
    <xf numFmtId="0" fontId="8" fillId="0" borderId="0" xfId="0" applyFont="1" applyFill="1" applyAlignment="1" quotePrefix="1">
      <alignment horizontal="center" vertical="justify" wrapText="1"/>
    </xf>
    <xf numFmtId="0" fontId="8" fillId="0" borderId="0" xfId="0" applyFont="1" applyFill="1" applyAlignment="1">
      <alignment horizontal="center" vertical="justify" wrapText="1"/>
    </xf>
    <xf numFmtId="0" fontId="8" fillId="2" borderId="0" xfId="0" applyFont="1" applyFill="1" applyAlignment="1" quotePrefix="1">
      <alignment horizontal="center" vertical="justify" wrapText="1"/>
    </xf>
    <xf numFmtId="0" fontId="8" fillId="2" borderId="0" xfId="0" applyFont="1" applyFill="1" applyAlignment="1">
      <alignment horizontal="center" vertical="center" wrapText="1"/>
    </xf>
    <xf numFmtId="0" fontId="8" fillId="2" borderId="0" xfId="0" applyFont="1" applyFill="1" applyAlignment="1">
      <alignment horizontal="center" vertical="justify" wrapText="1"/>
    </xf>
    <xf numFmtId="0" fontId="8" fillId="2" borderId="0" xfId="0" applyFont="1" applyFill="1" applyAlignment="1" quotePrefix="1">
      <alignment horizontal="center"/>
    </xf>
    <xf numFmtId="0" fontId="8" fillId="0" borderId="0" xfId="0" applyFont="1" applyFill="1" applyAlignment="1" quotePrefix="1">
      <alignment horizontal="center"/>
    </xf>
    <xf numFmtId="0" fontId="8" fillId="0" borderId="0" xfId="0" applyFont="1" applyFill="1" applyAlignment="1">
      <alignment horizontal="center"/>
    </xf>
    <xf numFmtId="0" fontId="8" fillId="0" borderId="0" xfId="0" applyFont="1" applyFill="1" applyAlignment="1">
      <alignment horizontal="center" vertical="center" wrapText="1"/>
    </xf>
    <xf numFmtId="0" fontId="75" fillId="0" borderId="0" xfId="15" applyFont="1" applyFill="1" applyBorder="1" applyAlignment="1">
      <alignment horizontal="left"/>
      <protection/>
    </xf>
    <xf numFmtId="0" fontId="75" fillId="0" borderId="0" xfId="15" applyFont="1" applyFill="1" applyBorder="1" applyAlignment="1">
      <alignment horizontal="left" vertical="center" wrapText="1"/>
      <protection/>
    </xf>
    <xf numFmtId="0" fontId="8" fillId="2" borderId="0" xfId="0" applyFont="1" applyFill="1" applyAlignment="1">
      <alignment horizontal="center" vertical="center"/>
    </xf>
    <xf numFmtId="2" fontId="48" fillId="0" borderId="0" xfId="15" applyNumberFormat="1" applyFont="1" applyFill="1" applyBorder="1" applyAlignment="1">
      <alignment horizontal="center" wrapText="1"/>
      <protection/>
    </xf>
    <xf numFmtId="0" fontId="8" fillId="2" borderId="0" xfId="0" applyFont="1" applyFill="1" applyAlignment="1">
      <alignment horizontal="center" wrapText="1"/>
    </xf>
    <xf numFmtId="49" fontId="8" fillId="2" borderId="0" xfId="0" applyNumberFormat="1" applyFont="1" applyFill="1" applyAlignment="1">
      <alignment horizontal="center"/>
    </xf>
    <xf numFmtId="49" fontId="8" fillId="2" borderId="0" xfId="0" applyNumberFormat="1" applyFont="1" applyFill="1" applyAlignment="1">
      <alignment horizontal="center"/>
    </xf>
  </cellXfs>
  <cellStyles count="30">
    <cellStyle name="Normal" xfId="0"/>
    <cellStyle name="_x0000__x0001__x0001_ _x0000_§_x0000_Ð_x0002__x0000__x0000__x0000__x0000_g_x0017__x0000__x0000_f_x0006__x0010__x0000__x0000__x0000__x0000__x0000_ÿÿÿÿÿÿÿÿÿÿÿÿÿÿÿ" xfId="16"/>
    <cellStyle name="_9 Tablas Resumen ejecutivo RC (mejoras)" xfId="17"/>
    <cellStyle name="bstitutes]&#13;&#10;; The following mappings take Word for MS-DOS names, PostScript names, and TrueType&#13;&#10;; names into account" xfId="18"/>
    <cellStyle name="CACA" xfId="19"/>
    <cellStyle name="Cambiar to&amp;do" xfId="20"/>
    <cellStyle name="Comma [0]" xfId="21"/>
    <cellStyle name="Currency [0]" xfId="22"/>
    <cellStyle name="Euro" xfId="23"/>
    <cellStyle name="Followed Hyperlink" xfId="24"/>
    <cellStyle name="Hyperlink" xfId="25"/>
    <cellStyle name="Followed Hyperlink" xfId="26"/>
    <cellStyle name="Hyperlink_D050331LAT" xfId="27"/>
    <cellStyle name="Comma" xfId="28"/>
    <cellStyle name="Comma [0]" xfId="29"/>
    <cellStyle name="Millares_9 Tablas Resumen ejecutivo RC (mejoras)" xfId="30"/>
    <cellStyle name="Moeda [0]_1805" xfId="31"/>
    <cellStyle name="Moeda_1805" xfId="32"/>
    <cellStyle name="monaco" xfId="33"/>
    <cellStyle name="Currency" xfId="34"/>
    <cellStyle name="Currency [0]" xfId="35"/>
    <cellStyle name="Normal_9 Tablas Resumen ejecutivo RC (mejoras)" xfId="36"/>
    <cellStyle name="Normal_AINHOA" xfId="37"/>
    <cellStyle name="Normal_BALANCE ingles" xfId="38"/>
    <cellStyle name="Normal_objetivos tabla IF resumen ejecutivo" xfId="39"/>
    <cellStyle name="Normal_Objetivos tabla IF resumen ejecutivo (8)" xfId="40"/>
    <cellStyle name="Percent_Book2" xfId="41"/>
    <cellStyle name="Percent" xfId="42"/>
    <cellStyle name="Separador de milhares [0]_ADM" xfId="43"/>
    <cellStyle name="Separador de milhares_ADM"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DBCEA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externalLink" Target="externalLinks/externalLink4.xml" /><Relationship Id="rId63" Type="http://schemas.openxmlformats.org/officeDocument/2006/relationships/externalLink" Target="externalLinks/externalLink5.xml" /><Relationship Id="rId64" Type="http://schemas.openxmlformats.org/officeDocument/2006/relationships/externalLink" Target="externalLinks/externalLink6.xml" /><Relationship Id="rId65" Type="http://schemas.openxmlformats.org/officeDocument/2006/relationships/externalLink" Target="externalLinks/externalLink7.xml" /><Relationship Id="rId66" Type="http://schemas.openxmlformats.org/officeDocument/2006/relationships/externalLink" Target="externalLinks/externalLink8.xml" /><Relationship Id="rId67" Type="http://schemas.openxmlformats.org/officeDocument/2006/relationships/externalLink" Target="externalLinks/externalLink9.xml" /><Relationship Id="rId68" Type="http://schemas.openxmlformats.org/officeDocument/2006/relationships/externalLink" Target="externalLinks/externalLink10.xml" /><Relationship Id="rId6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3.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9" name="Picture 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0"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9" name="Picture 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0" name="Picture 10"/>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1" name="Picture 1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2" name="Picture 1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3" name="Picture 1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AutoShape 1"/>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2" name="AutoShape 2"/>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3" name="AutoShape 3"/>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4" name="AutoShape 4"/>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5" name="AutoShape 5"/>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6" name="AutoShape 6"/>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7" name="AutoShape 7"/>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8" name="AutoShape 8"/>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9" name="AutoShape 9"/>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38100</xdr:rowOff>
    </xdr:from>
    <xdr:to>
      <xdr:col>0</xdr:col>
      <xdr:colOff>819150</xdr:colOff>
      <xdr:row>1</xdr:row>
      <xdr:rowOff>0</xdr:rowOff>
    </xdr:to>
    <xdr:pic>
      <xdr:nvPicPr>
        <xdr:cNvPr id="10" name="Picture 10"/>
        <xdr:cNvPicPr preferRelativeResize="1">
          <a:picLocks noChangeAspect="1"/>
        </xdr:cNvPicPr>
      </xdr:nvPicPr>
      <xdr:blipFill>
        <a:blip r:embed="rId1"/>
        <a:stretch>
          <a:fillRect/>
        </a:stretch>
      </xdr:blipFill>
      <xdr:spPr>
        <a:xfrm>
          <a:off x="57150" y="38100"/>
          <a:ext cx="762000" cy="238125"/>
        </a:xfrm>
        <a:prstGeom prst="rect">
          <a:avLst/>
        </a:prstGeom>
        <a:noFill/>
        <a:ln w="9525" cmpd="sng">
          <a:noFill/>
        </a:ln>
      </xdr:spPr>
    </xdr:pic>
    <xdr:clientData/>
  </xdr:twoCellAnchor>
  <xdr:twoCellAnchor>
    <xdr:from>
      <xdr:col>1</xdr:col>
      <xdr:colOff>0</xdr:colOff>
      <xdr:row>17</xdr:row>
      <xdr:rowOff>0</xdr:rowOff>
    </xdr:from>
    <xdr:to>
      <xdr:col>1</xdr:col>
      <xdr:colOff>0</xdr:colOff>
      <xdr:row>17</xdr:row>
      <xdr:rowOff>0</xdr:rowOff>
    </xdr:to>
    <xdr:sp>
      <xdr:nvSpPr>
        <xdr:cNvPr id="11" name="AutoShape 11"/>
        <xdr:cNvSpPr>
          <a:spLocks/>
        </xdr:cNvSpPr>
      </xdr:nvSpPr>
      <xdr:spPr>
        <a:xfrm>
          <a:off x="1438275"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xdr:row>
      <xdr:rowOff>0</xdr:rowOff>
    </xdr:from>
    <xdr:to>
      <xdr:col>1</xdr:col>
      <xdr:colOff>0</xdr:colOff>
      <xdr:row>17</xdr:row>
      <xdr:rowOff>0</xdr:rowOff>
    </xdr:to>
    <xdr:sp>
      <xdr:nvSpPr>
        <xdr:cNvPr id="12" name="AutoShape 12"/>
        <xdr:cNvSpPr>
          <a:spLocks/>
        </xdr:cNvSpPr>
      </xdr:nvSpPr>
      <xdr:spPr>
        <a:xfrm>
          <a:off x="1438275"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xdr:row>
      <xdr:rowOff>0</xdr:rowOff>
    </xdr:from>
    <xdr:to>
      <xdr:col>1</xdr:col>
      <xdr:colOff>0</xdr:colOff>
      <xdr:row>17</xdr:row>
      <xdr:rowOff>0</xdr:rowOff>
    </xdr:to>
    <xdr:sp>
      <xdr:nvSpPr>
        <xdr:cNvPr id="13" name="AutoShape 13"/>
        <xdr:cNvSpPr>
          <a:spLocks/>
        </xdr:cNvSpPr>
      </xdr:nvSpPr>
      <xdr:spPr>
        <a:xfrm>
          <a:off x="1438275"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4" name="AutoShape 14"/>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15" name="AutoShape 15"/>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6" name="AutoShape 16"/>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17" name="AutoShape 17"/>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38100</xdr:rowOff>
    </xdr:from>
    <xdr:to>
      <xdr:col>0</xdr:col>
      <xdr:colOff>819150</xdr:colOff>
      <xdr:row>1</xdr:row>
      <xdr:rowOff>0</xdr:rowOff>
    </xdr:to>
    <xdr:pic>
      <xdr:nvPicPr>
        <xdr:cNvPr id="18" name="Picture 10"/>
        <xdr:cNvPicPr preferRelativeResize="1">
          <a:picLocks noChangeAspect="1"/>
        </xdr:cNvPicPr>
      </xdr:nvPicPr>
      <xdr:blipFill>
        <a:blip r:embed="rId1"/>
        <a:stretch>
          <a:fillRect/>
        </a:stretch>
      </xdr:blipFill>
      <xdr:spPr>
        <a:xfrm>
          <a:off x="57150" y="38100"/>
          <a:ext cx="762000" cy="2381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3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3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3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3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2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2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1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20"/>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2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2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2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2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10"/>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1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1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1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0</xdr:col>
      <xdr:colOff>828675</xdr:colOff>
      <xdr:row>0</xdr:row>
      <xdr:rowOff>276225</xdr:rowOff>
    </xdr:to>
    <xdr:pic>
      <xdr:nvPicPr>
        <xdr:cNvPr id="1" name="Picture 1"/>
        <xdr:cNvPicPr preferRelativeResize="1">
          <a:picLocks noChangeAspect="1"/>
        </xdr:cNvPicPr>
      </xdr:nvPicPr>
      <xdr:blipFill>
        <a:blip r:embed="rId1"/>
        <a:stretch>
          <a:fillRect/>
        </a:stretch>
      </xdr:blipFill>
      <xdr:spPr>
        <a:xfrm>
          <a:off x="66675" y="47625"/>
          <a:ext cx="762000" cy="2286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9" name="Picture 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0" name="Picture 10"/>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1" name="Picture 1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2" name="Picture 1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3" name="Picture 1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4" name="Picture 1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5" name="Picture 1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6" name="Picture 1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10"/>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1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1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1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1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1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1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1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1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1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1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4" name="Picture 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5" name="Picture 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6" name="Picture 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7" name="Picture 7"/>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8" name="Picture 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9" name="Picture 9"/>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0" name="Picture 10"/>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1" name="Picture 1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2" name="Picture 1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3" name="Picture 13"/>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4" name="Picture 14"/>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5" name="Picture 15"/>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16" name="Picture 16"/>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876300</xdr:colOff>
      <xdr:row>1</xdr:row>
      <xdr:rowOff>180975</xdr:rowOff>
    </xdr:to>
    <xdr:pic>
      <xdr:nvPicPr>
        <xdr:cNvPr id="1" name="Picture 1"/>
        <xdr:cNvPicPr preferRelativeResize="1">
          <a:picLocks noChangeAspect="1"/>
        </xdr:cNvPicPr>
      </xdr:nvPicPr>
      <xdr:blipFill>
        <a:blip r:embed="rId1"/>
        <a:stretch>
          <a:fillRect/>
        </a:stretch>
      </xdr:blipFill>
      <xdr:spPr>
        <a:xfrm>
          <a:off x="114300" y="57150"/>
          <a:ext cx="762000" cy="228600"/>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57150</xdr:rowOff>
    </xdr:from>
    <xdr:to>
      <xdr:col>3</xdr:col>
      <xdr:colOff>742950</xdr:colOff>
      <xdr:row>1</xdr:row>
      <xdr:rowOff>200025</xdr:rowOff>
    </xdr:to>
    <xdr:pic>
      <xdr:nvPicPr>
        <xdr:cNvPr id="1" name="Picture 1"/>
        <xdr:cNvPicPr preferRelativeResize="1">
          <a:picLocks noChangeAspect="1"/>
        </xdr:cNvPicPr>
      </xdr:nvPicPr>
      <xdr:blipFill>
        <a:blip r:embed="rId1"/>
        <a:stretch>
          <a:fillRect/>
        </a:stretch>
      </xdr:blipFill>
      <xdr:spPr>
        <a:xfrm>
          <a:off x="7400925" y="57150"/>
          <a:ext cx="762000" cy="228600"/>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876300</xdr:colOff>
      <xdr:row>1</xdr:row>
      <xdr:rowOff>180975</xdr:rowOff>
    </xdr:to>
    <xdr:pic>
      <xdr:nvPicPr>
        <xdr:cNvPr id="1" name="Picture 1"/>
        <xdr:cNvPicPr preferRelativeResize="1">
          <a:picLocks noChangeAspect="1"/>
        </xdr:cNvPicPr>
      </xdr:nvPicPr>
      <xdr:blipFill>
        <a:blip r:embed="rId1"/>
        <a:stretch>
          <a:fillRect/>
        </a:stretch>
      </xdr:blipFill>
      <xdr:spPr>
        <a:xfrm>
          <a:off x="114300" y="57150"/>
          <a:ext cx="762000" cy="228600"/>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876300</xdr:colOff>
      <xdr:row>1</xdr:row>
      <xdr:rowOff>180975</xdr:rowOff>
    </xdr:to>
    <xdr:pic>
      <xdr:nvPicPr>
        <xdr:cNvPr id="1" name="Picture 1"/>
        <xdr:cNvPicPr preferRelativeResize="1">
          <a:picLocks noChangeAspect="1"/>
        </xdr:cNvPicPr>
      </xdr:nvPicPr>
      <xdr:blipFill>
        <a:blip r:embed="rId1"/>
        <a:stretch>
          <a:fillRect/>
        </a:stretch>
      </xdr:blipFill>
      <xdr:spPr>
        <a:xfrm>
          <a:off x="114300" y="57150"/>
          <a:ext cx="762000" cy="228600"/>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8"/>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1</xdr:col>
      <xdr:colOff>0</xdr:colOff>
      <xdr:row>0</xdr:row>
      <xdr:rowOff>38100</xdr:rowOff>
    </xdr:from>
    <xdr:to>
      <xdr:col>1</xdr:col>
      <xdr:colOff>0</xdr:colOff>
      <xdr:row>0</xdr:row>
      <xdr:rowOff>266700</xdr:rowOff>
    </xdr:to>
    <xdr:pic>
      <xdr:nvPicPr>
        <xdr:cNvPr id="2" name="Picture 2"/>
        <xdr:cNvPicPr preferRelativeResize="1">
          <a:picLocks noChangeAspect="1"/>
        </xdr:cNvPicPr>
      </xdr:nvPicPr>
      <xdr:blipFill>
        <a:blip r:embed="rId1"/>
        <a:stretch>
          <a:fillRect/>
        </a:stretch>
      </xdr:blipFill>
      <xdr:spPr>
        <a:xfrm>
          <a:off x="3657600" y="38100"/>
          <a:ext cx="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3"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F\BBVA%20TRIM%2009\2T09\Imprenta\20090717%20riesgo%20de%20mercad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CA81G218\G600\GGR%20ANALISIS%20E%20INFORMACION\Mapa%20de%20capitales\A&#241;o%202006\Marzo\Informacion%20a%20enviar\Informacion%20Manuel%20Mendez\Datos\Grafico%20anexos%20presentacion%20dic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efan01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CONTCOAP\FINMES\DEXT13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AP\efan\bases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CONTCOAP\FINMES\Rmer\RIESM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area%20tecnica\rrpp\carga%20rrpp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area%20tecnica\rrpp\carga%20rrpp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09982F1\EFAN\AREA%20RESTO\Reales%202004%20-%20SOBRA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TEMP\USERS\U078671\13\RCE%20sim%203.0%20Hip%20Nuev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esgo de mercado"/>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B. Mayorista"/>
      <sheetName val="B. Minorista "/>
      <sheetName val="Resto America"/>
      <sheetName val="Bancomer"/>
      <sheetName val="Actividades Corporativa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s>
    <sheetDataSet>
      <sheetData sheetId="0">
        <row r="10">
          <cell r="A10" t="str">
            <v>ALL</v>
          </cell>
          <cell r="C10">
            <v>0</v>
          </cell>
          <cell r="D10">
            <v>0</v>
          </cell>
          <cell r="E10">
            <v>2</v>
          </cell>
        </row>
        <row r="11">
          <cell r="A11" t="str">
            <v>ARS</v>
          </cell>
          <cell r="C11">
            <v>0</v>
          </cell>
          <cell r="D11">
            <v>0</v>
          </cell>
          <cell r="E11">
            <v>2</v>
          </cell>
        </row>
        <row r="12">
          <cell r="A12" t="str">
            <v>ATS</v>
          </cell>
          <cell r="C12">
            <v>0.0726728341678597</v>
          </cell>
          <cell r="D12">
            <v>12.091742185853505</v>
          </cell>
          <cell r="E12">
            <v>2</v>
          </cell>
        </row>
        <row r="13">
          <cell r="A13" t="str">
            <v>AUD</v>
          </cell>
          <cell r="B13">
            <v>1.728</v>
          </cell>
          <cell r="C13">
            <v>0.5787037037037037</v>
          </cell>
          <cell r="D13">
            <v>96.28819444444444</v>
          </cell>
          <cell r="E13">
            <v>2</v>
          </cell>
          <cell r="F13">
            <v>19</v>
          </cell>
        </row>
        <row r="14">
          <cell r="A14" t="str">
            <v>BEF</v>
          </cell>
          <cell r="C14">
            <v>0.02478935247732394</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2.0477</v>
          </cell>
          <cell r="C17">
            <v>0.4883527860526445</v>
          </cell>
          <cell r="D17">
            <v>81.25506666015531</v>
          </cell>
          <cell r="E17">
            <v>2</v>
          </cell>
          <cell r="F17">
            <v>32</v>
          </cell>
        </row>
        <row r="18">
          <cell r="A18" t="str">
            <v>BYR</v>
          </cell>
          <cell r="C18">
            <v>0</v>
          </cell>
          <cell r="D18">
            <v>0</v>
          </cell>
          <cell r="E18">
            <v>2</v>
          </cell>
        </row>
        <row r="19">
          <cell r="A19" t="str">
            <v>CAD</v>
          </cell>
          <cell r="B19">
            <v>1.4077</v>
          </cell>
          <cell r="C19">
            <v>0.7103786318107551</v>
          </cell>
          <cell r="D19">
            <v>118.1970590324643</v>
          </cell>
          <cell r="E19">
            <v>2</v>
          </cell>
          <cell r="F19" t="str">
            <v>04</v>
          </cell>
        </row>
        <row r="20">
          <cell r="A20" t="str">
            <v>CHF</v>
          </cell>
          <cell r="B20">
            <v>1.4829</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0.000495767292544119</v>
          </cell>
          <cell r="D23">
            <v>0.08248873673724577</v>
          </cell>
          <cell r="E23">
            <v>2</v>
          </cell>
          <cell r="F23">
            <v>33</v>
          </cell>
        </row>
        <row r="24">
          <cell r="A24" t="str">
            <v>CRC</v>
          </cell>
          <cell r="C24">
            <v>0</v>
          </cell>
          <cell r="D24">
            <v>0</v>
          </cell>
          <cell r="E24">
            <v>2</v>
          </cell>
        </row>
        <row r="25">
          <cell r="A25" t="str">
            <v>CYP</v>
          </cell>
          <cell r="C25">
            <v>0</v>
          </cell>
          <cell r="D25">
            <v>0</v>
          </cell>
          <cell r="E25">
            <v>2</v>
          </cell>
        </row>
        <row r="26">
          <cell r="A26" t="str">
            <v>CZK</v>
          </cell>
          <cell r="C26">
            <v>0</v>
          </cell>
          <cell r="D26">
            <v>0</v>
          </cell>
          <cell r="E26">
            <v>2</v>
          </cell>
        </row>
        <row r="27">
          <cell r="A27" t="str">
            <v>DEM</v>
          </cell>
          <cell r="B27">
            <v>1.95583</v>
          </cell>
          <cell r="C27">
            <v>0.5112918811962185</v>
          </cell>
          <cell r="D27">
            <v>85.071810944714</v>
          </cell>
          <cell r="E27">
            <v>2</v>
          </cell>
          <cell r="F27" t="str">
            <v>05</v>
          </cell>
        </row>
        <row r="28">
          <cell r="A28" t="str">
            <v>DKK</v>
          </cell>
          <cell r="B28">
            <v>7.4365</v>
          </cell>
          <cell r="C28">
            <v>0.1344718617629261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C32">
            <v>0.006010121043837823</v>
          </cell>
          <cell r="D32">
            <v>1</v>
          </cell>
          <cell r="E32">
            <v>0</v>
          </cell>
          <cell r="F32" t="str">
            <v>00</v>
          </cell>
        </row>
        <row r="33">
          <cell r="A33" t="str">
            <v>ESP</v>
          </cell>
          <cell r="C33">
            <v>0.006010121043837823</v>
          </cell>
          <cell r="D33">
            <v>1</v>
          </cell>
          <cell r="E33">
            <v>0</v>
          </cell>
          <cell r="F33" t="str">
            <v>00</v>
          </cell>
        </row>
        <row r="34">
          <cell r="A34" t="str">
            <v>EUR</v>
          </cell>
          <cell r="B34">
            <v>1</v>
          </cell>
          <cell r="C34">
            <v>1</v>
          </cell>
          <cell r="D34">
            <v>166.386</v>
          </cell>
          <cell r="E34">
            <v>2</v>
          </cell>
          <cell r="F34">
            <v>31</v>
          </cell>
        </row>
        <row r="35">
          <cell r="A35" t="str">
            <v>FIM</v>
          </cell>
          <cell r="B35">
            <v>5.94573</v>
          </cell>
          <cell r="C35">
            <v>0.16818792646151104</v>
          </cell>
          <cell r="D35">
            <v>27.984116332224975</v>
          </cell>
          <cell r="E35">
            <v>2</v>
          </cell>
          <cell r="F35">
            <v>15</v>
          </cell>
        </row>
        <row r="36">
          <cell r="A36" t="str">
            <v>FRF</v>
          </cell>
          <cell r="B36">
            <v>6.55957</v>
          </cell>
          <cell r="C36">
            <v>0.1524490172374104</v>
          </cell>
          <cell r="D36">
            <v>25.365382182063765</v>
          </cell>
          <cell r="E36">
            <v>2</v>
          </cell>
          <cell r="F36" t="str">
            <v>01</v>
          </cell>
        </row>
        <row r="37">
          <cell r="A37" t="str">
            <v>GBP</v>
          </cell>
          <cell r="B37">
            <v>0.6085</v>
          </cell>
          <cell r="C37">
            <v>1.6433853738701725</v>
          </cell>
          <cell r="D37">
            <v>273.43631881676254</v>
          </cell>
          <cell r="E37">
            <v>2</v>
          </cell>
          <cell r="F37" t="str">
            <v>02</v>
          </cell>
        </row>
        <row r="38">
          <cell r="A38" t="str">
            <v>GRD</v>
          </cell>
          <cell r="B38">
            <v>340.75</v>
          </cell>
          <cell r="C38">
            <v>0.00293470286133529</v>
          </cell>
          <cell r="D38">
            <v>0.48829347028613357</v>
          </cell>
          <cell r="E38">
            <v>0</v>
          </cell>
          <cell r="F38">
            <v>23</v>
          </cell>
        </row>
        <row r="39">
          <cell r="A39" t="str">
            <v>HKD</v>
          </cell>
          <cell r="B39">
            <v>6.8723</v>
          </cell>
          <cell r="C39">
            <v>0.1455116918644413</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v>
          </cell>
          <cell r="E43">
            <v>2</v>
          </cell>
        </row>
        <row r="44">
          <cell r="A44" t="str">
            <v>ITL</v>
          </cell>
          <cell r="B44">
            <v>1936.27</v>
          </cell>
          <cell r="C44">
            <v>0.0005164568990894864</v>
          </cell>
          <cell r="D44">
            <v>0.08593119761190329</v>
          </cell>
          <cell r="E44">
            <v>0</v>
          </cell>
          <cell r="F44">
            <v>13</v>
          </cell>
        </row>
        <row r="45">
          <cell r="A45" t="str">
            <v>JPY</v>
          </cell>
          <cell r="B45">
            <v>115.33</v>
          </cell>
          <cell r="C45">
            <v>0.008670770831526923</v>
          </cell>
          <cell r="D45">
            <v>1.4426948755744387</v>
          </cell>
          <cell r="E45">
            <v>0</v>
          </cell>
          <cell r="F45">
            <v>16</v>
          </cell>
        </row>
        <row r="46">
          <cell r="A46" t="str">
            <v>KRW</v>
          </cell>
          <cell r="C46">
            <v>0</v>
          </cell>
          <cell r="D46">
            <v>0</v>
          </cell>
          <cell r="E46">
            <v>2</v>
          </cell>
        </row>
        <row r="47">
          <cell r="A47" t="str">
            <v>LTL</v>
          </cell>
          <cell r="C47">
            <v>0</v>
          </cell>
          <cell r="D47">
            <v>0</v>
          </cell>
          <cell r="E47">
            <v>2</v>
          </cell>
        </row>
        <row r="48">
          <cell r="A48" t="str">
            <v>LVL</v>
          </cell>
          <cell r="C48">
            <v>0</v>
          </cell>
          <cell r="D48">
            <v>0</v>
          </cell>
          <cell r="E48">
            <v>2</v>
          </cell>
        </row>
        <row r="49">
          <cell r="A49" t="str">
            <v>MAD</v>
          </cell>
          <cell r="C49">
            <v>0</v>
          </cell>
          <cell r="D49">
            <v>0</v>
          </cell>
          <cell r="E49">
            <v>2</v>
          </cell>
        </row>
        <row r="50">
          <cell r="A50" t="str">
            <v>MXN</v>
          </cell>
          <cell r="C50">
            <v>0</v>
          </cell>
          <cell r="D50">
            <v>0</v>
          </cell>
          <cell r="E50">
            <v>2</v>
          </cell>
        </row>
        <row r="51">
          <cell r="A51" t="str">
            <v>MYR</v>
          </cell>
          <cell r="C51">
            <v>0</v>
          </cell>
          <cell r="D51">
            <v>0</v>
          </cell>
          <cell r="E51">
            <v>2</v>
          </cell>
        </row>
        <row r="52">
          <cell r="A52" t="str">
            <v>NLG</v>
          </cell>
          <cell r="B52">
            <v>2.20371</v>
          </cell>
          <cell r="C52">
            <v>0.4537802160901389</v>
          </cell>
          <cell r="D52">
            <v>75.50267503437385</v>
          </cell>
          <cell r="E52">
            <v>2</v>
          </cell>
          <cell r="F52" t="str">
            <v>08</v>
          </cell>
        </row>
        <row r="53">
          <cell r="A53" t="str">
            <v>NOK</v>
          </cell>
          <cell r="B53">
            <v>7.9515</v>
          </cell>
          <cell r="C53">
            <v>0.12576243476073695</v>
          </cell>
          <cell r="D53">
            <v>20.92510847009998</v>
          </cell>
          <cell r="E53">
            <v>2</v>
          </cell>
          <cell r="F53">
            <v>11</v>
          </cell>
        </row>
        <row r="54">
          <cell r="A54" t="str">
            <v>NZD</v>
          </cell>
          <cell r="B54">
            <v>2.1215</v>
          </cell>
          <cell r="C54">
            <v>0.47136460051850104</v>
          </cell>
          <cell r="D54">
            <v>78.42847042187131</v>
          </cell>
          <cell r="E54">
            <v>2</v>
          </cell>
          <cell r="F54">
            <v>25</v>
          </cell>
        </row>
        <row r="55">
          <cell r="A55" t="str">
            <v>PAB</v>
          </cell>
          <cell r="C55">
            <v>0</v>
          </cell>
          <cell r="D55">
            <v>0</v>
          </cell>
          <cell r="E55">
            <v>2</v>
          </cell>
        </row>
        <row r="56">
          <cell r="A56" t="str">
            <v>PEN</v>
          </cell>
          <cell r="C56">
            <v>0</v>
          </cell>
          <cell r="D56">
            <v>0</v>
          </cell>
          <cell r="E56">
            <v>2</v>
          </cell>
        </row>
        <row r="57">
          <cell r="A57" t="str">
            <v>PHP</v>
          </cell>
          <cell r="C57">
            <v>0</v>
          </cell>
          <cell r="D57">
            <v>0</v>
          </cell>
          <cell r="E57">
            <v>2</v>
          </cell>
        </row>
        <row r="58">
          <cell r="A58" t="str">
            <v>PLN</v>
          </cell>
          <cell r="C58">
            <v>0</v>
          </cell>
          <cell r="D58">
            <v>0</v>
          </cell>
          <cell r="E58">
            <v>2</v>
          </cell>
        </row>
        <row r="59">
          <cell r="A59" t="str">
            <v>PTA</v>
          </cell>
          <cell r="B59">
            <v>166.386</v>
          </cell>
          <cell r="C59">
            <v>0.006010121043837823</v>
          </cell>
          <cell r="D59">
            <v>1</v>
          </cell>
          <cell r="E59">
            <v>0</v>
          </cell>
          <cell r="F59" t="str">
            <v>00</v>
          </cell>
        </row>
        <row r="60">
          <cell r="A60" t="str">
            <v>PTE</v>
          </cell>
          <cell r="B60">
            <v>200.482</v>
          </cell>
          <cell r="C60">
            <v>0.00498797897068066</v>
          </cell>
          <cell r="D60">
            <v>0.8299298690156722</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9.3012</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0.8813</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rea-balanSP"/>
      <sheetName val="area-balanSM "/>
      <sheetName val="balance PL"/>
      <sheetName val="area-resul"/>
      <sheetName val="salida hoja rest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s>
    <sheetDataSet>
      <sheetData sheetId="0">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BBV PRIVANZA BANK (JERSEY) LTD. </v>
          </cell>
          <cell r="C34">
            <v>1521</v>
          </cell>
          <cell r="D34">
            <v>5159</v>
          </cell>
          <cell r="J34">
            <v>3</v>
          </cell>
        </row>
        <row r="35">
          <cell r="A35">
            <v>72</v>
          </cell>
          <cell r="B35" t="str">
            <v>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3">
        <row r="6">
          <cell r="B6" t="str">
            <v> MIBOR año</v>
          </cell>
          <cell r="C6">
            <v>2.3</v>
          </cell>
          <cell r="D6">
            <v>2.266</v>
          </cell>
          <cell r="E6">
            <v>2.235</v>
          </cell>
          <cell r="F6">
            <v>2.228</v>
          </cell>
          <cell r="G6">
            <v>2.2168</v>
          </cell>
          <cell r="H6">
            <v>2.2483686507936507</v>
          </cell>
          <cell r="I6">
            <v>2.27219852562896</v>
          </cell>
          <cell r="J6">
            <v>2.2752882426752</v>
          </cell>
          <cell r="K6">
            <v>2.28456836533032</v>
          </cell>
          <cell r="L6">
            <v>2.28651731131188</v>
          </cell>
          <cell r="M6">
            <v>2.279753296160362</v>
          </cell>
          <cell r="N6">
            <v>2.2726092312880355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s-amortiz (2)"/>
      <sheetName val="MARGEN 2133-brs "/>
      <sheetName val="balance-BRS "/>
      <sheetName val="brs-posa"/>
      <sheetName val="brs-rof"/>
      <sheetName val="no brs-MI Bases (2)"/>
      <sheetName val="brs-amort.f.comer"/>
      <sheetName val="no -brs-MI Base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siciones"/>
      <sheetName val="Previsiones"/>
      <sheetName val="Tipos de cambio"/>
      <sheetName val="Simulaciones"/>
      <sheetName val="Resumen"/>
    </sheetNames>
    <sheetDataSet>
      <sheetData sheetId="0">
        <row r="24">
          <cell r="L24">
            <v>2456.3912642597575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4">
    <tabColor indexed="41"/>
  </sheetPr>
  <dimension ref="A1:F530"/>
  <sheetViews>
    <sheetView zoomScale="85" zoomScaleNormal="85" workbookViewId="0" topLeftCell="A1">
      <selection activeCell="A3" sqref="A3"/>
    </sheetView>
  </sheetViews>
  <sheetFormatPr defaultColWidth="11.421875" defaultRowHeight="12.75"/>
  <cols>
    <col min="1" max="1" width="60.28125" style="2" customWidth="1"/>
    <col min="2" max="2" width="14.57421875" style="5" customWidth="1"/>
    <col min="3" max="3" width="12.28125" style="5" customWidth="1"/>
    <col min="4" max="4" width="14.57421875" style="2" customWidth="1"/>
    <col min="5" max="5" width="1.8515625" style="15" customWidth="1"/>
    <col min="6" max="6" width="14.57421875" style="15" customWidth="1"/>
  </cols>
  <sheetData>
    <row r="1" spans="1:6" s="2" customFormat="1" ht="21.75" customHeight="1">
      <c r="A1"/>
      <c r="B1" s="5"/>
      <c r="C1" s="5"/>
      <c r="D1" s="5"/>
      <c r="E1" s="21"/>
      <c r="F1" s="21"/>
    </row>
    <row r="2" spans="1:5" s="2" customFormat="1" ht="12" customHeight="1">
      <c r="A2"/>
      <c r="B2" s="5"/>
      <c r="C2" s="5"/>
      <c r="D2" s="5"/>
      <c r="E2" s="21"/>
    </row>
    <row r="3" spans="1:6" ht="21.75" customHeight="1">
      <c r="A3" s="372" t="s">
        <v>10</v>
      </c>
      <c r="B3" s="304"/>
      <c r="C3" s="51"/>
      <c r="D3" s="276"/>
      <c r="E3" s="7"/>
      <c r="F3" s="364"/>
    </row>
    <row r="4" spans="1:6" ht="10.5" customHeight="1">
      <c r="A4" s="13"/>
      <c r="B4" s="58"/>
      <c r="C4" s="58"/>
      <c r="D4" s="9"/>
      <c r="E4" s="9"/>
      <c r="F4" s="9"/>
    </row>
    <row r="5" spans="1:6" s="64" customFormat="1" ht="15" customHeight="1">
      <c r="A5" s="61"/>
      <c r="B5" s="62"/>
      <c r="C5" s="62"/>
      <c r="D5" s="62"/>
      <c r="E5" s="103"/>
      <c r="F5" s="62"/>
    </row>
    <row r="6" spans="1:6" s="64" customFormat="1" ht="15" customHeight="1">
      <c r="A6" s="61"/>
      <c r="B6" s="62">
        <v>40543</v>
      </c>
      <c r="C6" s="203" t="s">
        <v>758</v>
      </c>
      <c r="D6" s="62">
        <v>40178</v>
      </c>
      <c r="E6" s="103"/>
      <c r="F6" s="62">
        <v>39813</v>
      </c>
    </row>
    <row r="7" spans="1:6" ht="12.75">
      <c r="A7" s="3"/>
      <c r="F7" s="2"/>
    </row>
    <row r="8" spans="1:6" ht="15" customHeight="1">
      <c r="A8" s="373" t="s">
        <v>870</v>
      </c>
      <c r="B8" s="142"/>
      <c r="C8" s="142"/>
      <c r="D8" s="144"/>
      <c r="E8" s="104"/>
      <c r="F8" s="144"/>
    </row>
    <row r="9" spans="1:6" ht="15" customHeight="1">
      <c r="A9" s="374" t="s">
        <v>871</v>
      </c>
      <c r="B9" s="211">
        <v>552737.583</v>
      </c>
      <c r="C9" s="206">
        <v>3.302917498971558</v>
      </c>
      <c r="D9" s="208">
        <v>535064.833</v>
      </c>
      <c r="E9" s="208"/>
      <c r="F9" s="208">
        <v>542649.917</v>
      </c>
    </row>
    <row r="10" spans="1:6" ht="15" customHeight="1">
      <c r="A10" s="374" t="s">
        <v>872</v>
      </c>
      <c r="B10" s="211">
        <v>348253.274</v>
      </c>
      <c r="C10" s="206">
        <v>4.844491611160251</v>
      </c>
      <c r="D10" s="208">
        <v>332161.72699999996</v>
      </c>
      <c r="E10" s="208"/>
      <c r="F10" s="208">
        <v>342682.328</v>
      </c>
    </row>
    <row r="11" spans="1:6" ht="15" customHeight="1">
      <c r="A11" s="374" t="s">
        <v>873</v>
      </c>
      <c r="B11" s="211">
        <v>378387.841</v>
      </c>
      <c r="C11" s="206">
        <v>1.7173644470011462</v>
      </c>
      <c r="D11" s="208">
        <v>371999.258</v>
      </c>
      <c r="E11" s="208"/>
      <c r="F11" s="208">
        <v>376379.993</v>
      </c>
    </row>
    <row r="12" spans="1:6" ht="15" customHeight="1">
      <c r="A12" s="375" t="s">
        <v>874</v>
      </c>
      <c r="B12" s="211">
        <v>147572.22009648598</v>
      </c>
      <c r="C12" s="206">
        <v>7.6344547703733</v>
      </c>
      <c r="D12" s="208">
        <v>137105.0008208948</v>
      </c>
      <c r="E12" s="208"/>
      <c r="F12" s="208">
        <v>119028.2655792374</v>
      </c>
    </row>
    <row r="13" spans="1:6" ht="15" customHeight="1">
      <c r="A13" s="375" t="s">
        <v>875</v>
      </c>
      <c r="B13" s="211">
        <v>525960.0610964859</v>
      </c>
      <c r="C13" s="206">
        <v>3.3108743412655572</v>
      </c>
      <c r="D13" s="208">
        <v>509104.25882089476</v>
      </c>
      <c r="E13" s="208"/>
      <c r="F13" s="208">
        <v>495408.2585792374</v>
      </c>
    </row>
    <row r="14" spans="1:6" ht="15" customHeight="1">
      <c r="A14" s="374" t="s">
        <v>876</v>
      </c>
      <c r="B14" s="211">
        <v>37475.281</v>
      </c>
      <c r="C14" s="206">
        <v>21.81865848025415</v>
      </c>
      <c r="D14" s="208">
        <v>30763.17</v>
      </c>
      <c r="E14" s="208"/>
      <c r="F14" s="208">
        <v>26704.75</v>
      </c>
    </row>
    <row r="15" spans="1:6" s="19" customFormat="1" ht="15" customHeight="1">
      <c r="A15" s="375" t="s">
        <v>877</v>
      </c>
      <c r="B15" s="211">
        <v>36689.302</v>
      </c>
      <c r="C15" s="206">
        <v>24.95630618181064</v>
      </c>
      <c r="D15" s="208">
        <v>29361.705</v>
      </c>
      <c r="E15" s="208"/>
      <c r="F15" s="208">
        <v>26585.914</v>
      </c>
    </row>
    <row r="16" spans="1:6" ht="15" customHeight="1">
      <c r="A16" s="1"/>
      <c r="B16" s="156"/>
      <c r="C16" s="156"/>
      <c r="D16" s="149"/>
      <c r="E16" s="150"/>
      <c r="F16" s="149"/>
    </row>
    <row r="17" spans="1:6" ht="15" customHeight="1">
      <c r="A17" s="373" t="s">
        <v>878</v>
      </c>
      <c r="B17" s="148"/>
      <c r="C17" s="148"/>
      <c r="D17" s="194"/>
      <c r="E17" s="147"/>
      <c r="F17" s="194"/>
    </row>
    <row r="18" spans="1:6" ht="15" customHeight="1">
      <c r="A18" s="374" t="s">
        <v>879</v>
      </c>
      <c r="B18" s="211">
        <v>13320.346584</v>
      </c>
      <c r="C18" s="206">
        <v>-4.043864941256514</v>
      </c>
      <c r="D18" s="208">
        <v>13881.703943</v>
      </c>
      <c r="E18" s="208"/>
      <c r="F18" s="208">
        <v>11686.35415703556</v>
      </c>
    </row>
    <row r="19" spans="1:6" ht="15" customHeight="1">
      <c r="A19" s="374" t="s">
        <v>880</v>
      </c>
      <c r="B19" s="211">
        <v>20909.831015</v>
      </c>
      <c r="C19" s="206">
        <v>1.1800451165844716</v>
      </c>
      <c r="D19" s="208">
        <v>20665.963324</v>
      </c>
      <c r="E19" s="208"/>
      <c r="F19" s="208">
        <v>18977.64100000003</v>
      </c>
    </row>
    <row r="20" spans="1:6" ht="15" customHeight="1">
      <c r="A20" s="374" t="s">
        <v>881</v>
      </c>
      <c r="B20" s="211">
        <v>11942.356761</v>
      </c>
      <c r="C20" s="206">
        <v>-2.9670697477776953</v>
      </c>
      <c r="D20" s="208">
        <v>12307.529753</v>
      </c>
      <c r="E20" s="208"/>
      <c r="F20" s="208">
        <v>10522.54200000003</v>
      </c>
    </row>
    <row r="21" spans="1:6" ht="15" customHeight="1">
      <c r="A21" s="374" t="s">
        <v>882</v>
      </c>
      <c r="B21" s="211">
        <v>6421.665772</v>
      </c>
      <c r="C21" s="206">
        <v>11.962418067314907</v>
      </c>
      <c r="D21" s="208">
        <v>5735.554736</v>
      </c>
      <c r="E21" s="208"/>
      <c r="F21" s="208">
        <v>6926.128000000031</v>
      </c>
    </row>
    <row r="22" spans="1:6" ht="15" customHeight="1">
      <c r="A22" s="375" t="s">
        <v>883</v>
      </c>
      <c r="B22" s="211">
        <v>4606.032735</v>
      </c>
      <c r="C22" s="206">
        <v>9.40597249177677</v>
      </c>
      <c r="D22" s="208">
        <v>4210.037743</v>
      </c>
      <c r="E22" s="208"/>
      <c r="F22" s="208">
        <v>5019.55500000003</v>
      </c>
    </row>
    <row r="23" spans="1:6" s="19" customFormat="1" ht="15" customHeight="1">
      <c r="A23" s="375" t="s">
        <v>11</v>
      </c>
      <c r="B23" s="211">
        <v>4606.032735</v>
      </c>
      <c r="C23" s="206">
        <v>-12.433799567451743</v>
      </c>
      <c r="D23" s="208">
        <v>5260.057776</v>
      </c>
      <c r="E23" s="208"/>
      <c r="F23" s="208">
        <v>5414.355000000001</v>
      </c>
    </row>
    <row r="24" spans="1:6" ht="15" customHeight="1">
      <c r="A24" s="5"/>
      <c r="B24" s="28"/>
      <c r="C24" s="28"/>
      <c r="D24" s="149"/>
      <c r="E24" s="150"/>
      <c r="F24" s="149"/>
    </row>
    <row r="25" spans="1:6" ht="15" customHeight="1">
      <c r="A25" s="373" t="s">
        <v>884</v>
      </c>
      <c r="B25" s="148"/>
      <c r="C25" s="148"/>
      <c r="D25" s="194"/>
      <c r="E25" s="147"/>
      <c r="F25" s="194"/>
    </row>
    <row r="26" spans="1:6" ht="15" customHeight="1">
      <c r="A26" s="374" t="s">
        <v>885</v>
      </c>
      <c r="B26" s="217">
        <v>7.56</v>
      </c>
      <c r="C26" s="206">
        <v>-40.612725844461906</v>
      </c>
      <c r="D26" s="216">
        <v>12.73</v>
      </c>
      <c r="E26" s="216"/>
      <c r="F26" s="216">
        <v>8.66</v>
      </c>
    </row>
    <row r="27" spans="1:6" ht="15" customHeight="1">
      <c r="A27" s="375" t="s">
        <v>886</v>
      </c>
      <c r="B27" s="211">
        <v>33951.2666346</v>
      </c>
      <c r="C27" s="206">
        <v>-28.840715353195577</v>
      </c>
      <c r="D27" s="208">
        <v>47711.646910330004</v>
      </c>
      <c r="E27" s="208"/>
      <c r="F27" s="208">
        <v>32457.41258786</v>
      </c>
    </row>
    <row r="28" spans="1:6" ht="15" customHeight="1">
      <c r="A28" s="375" t="s">
        <v>12</v>
      </c>
      <c r="B28" s="217">
        <v>1.1740701290056126</v>
      </c>
      <c r="C28" s="206">
        <v>8.28723667702329</v>
      </c>
      <c r="D28" s="216">
        <v>1.0842183853184706</v>
      </c>
      <c r="E28" s="216"/>
      <c r="F28" s="216">
        <v>1.305010877851413</v>
      </c>
    </row>
    <row r="29" spans="1:6" s="19" customFormat="1" ht="15" customHeight="1">
      <c r="A29" s="375" t="s">
        <v>13</v>
      </c>
      <c r="B29" s="217">
        <v>1.1740701290056126</v>
      </c>
      <c r="C29" s="206">
        <v>-13.256946036683004</v>
      </c>
      <c r="D29" s="216">
        <v>1.353503335843027</v>
      </c>
      <c r="E29" s="208"/>
      <c r="F29" s="216">
        <v>1.4076531398311716</v>
      </c>
    </row>
    <row r="30" spans="1:6" s="19" customFormat="1" ht="15" customHeight="1">
      <c r="A30" s="375" t="s">
        <v>235</v>
      </c>
      <c r="B30" s="217">
        <v>0.42</v>
      </c>
      <c r="C30" s="206">
        <v>0</v>
      </c>
      <c r="D30" s="216">
        <v>0.42</v>
      </c>
      <c r="E30" s="216"/>
      <c r="F30" s="216">
        <v>0.63</v>
      </c>
    </row>
    <row r="31" spans="1:6" ht="15" customHeight="1">
      <c r="A31" s="375" t="s">
        <v>887</v>
      </c>
      <c r="B31" s="217">
        <v>8.169684097656873</v>
      </c>
      <c r="C31" s="206">
        <v>4.28455611260552</v>
      </c>
      <c r="D31" s="216">
        <v>7.834030658226441</v>
      </c>
      <c r="E31" s="216"/>
      <c r="F31" s="216">
        <v>7.093418633317498</v>
      </c>
    </row>
    <row r="32" spans="1:6" ht="15" customHeight="1">
      <c r="A32" s="375" t="s">
        <v>232</v>
      </c>
      <c r="B32" s="217">
        <v>6.269802947000064</v>
      </c>
      <c r="C32" s="206">
        <v>6.250514443822408</v>
      </c>
      <c r="D32" s="216">
        <v>5.900962437518438</v>
      </c>
      <c r="E32" s="216"/>
      <c r="F32" s="216">
        <v>4.98785726255187</v>
      </c>
    </row>
    <row r="33" spans="1:6" ht="15" customHeight="1">
      <c r="A33" s="375" t="s">
        <v>888</v>
      </c>
      <c r="B33" s="206">
        <v>0.9253723778827954</v>
      </c>
      <c r="C33" s="206"/>
      <c r="D33" s="215">
        <v>1.6249617285620843</v>
      </c>
      <c r="E33" s="215"/>
      <c r="F33" s="215">
        <v>1.2208499804768795</v>
      </c>
    </row>
    <row r="34" spans="1:6" s="19" customFormat="1" ht="15" customHeight="1">
      <c r="A34" s="375" t="s">
        <v>233</v>
      </c>
      <c r="B34" s="206">
        <v>1.205779521925368</v>
      </c>
      <c r="C34" s="206"/>
      <c r="D34" s="215">
        <v>2.157275213118186</v>
      </c>
      <c r="E34" s="215"/>
      <c r="F34" s="215">
        <v>1.7362164841841126</v>
      </c>
    </row>
    <row r="35" spans="1:6" ht="15" customHeight="1">
      <c r="A35" s="8" t="s">
        <v>889</v>
      </c>
      <c r="B35" s="206">
        <v>7.37104327909211</v>
      </c>
      <c r="C35" s="206"/>
      <c r="D35" s="215">
        <v>11.332827505172103</v>
      </c>
      <c r="E35" s="215"/>
      <c r="F35" s="215">
        <v>6.5</v>
      </c>
    </row>
    <row r="36" spans="1:6" ht="15" customHeight="1">
      <c r="A36" s="375" t="s">
        <v>234</v>
      </c>
      <c r="B36" s="206">
        <v>5.555555555555556</v>
      </c>
      <c r="C36" s="206"/>
      <c r="D36" s="215">
        <v>3.299293008641005</v>
      </c>
      <c r="E36" s="215"/>
      <c r="F36" s="215">
        <v>7.274826789838337</v>
      </c>
    </row>
    <row r="37" spans="2:6" ht="15" customHeight="1">
      <c r="B37" s="195"/>
      <c r="C37" s="195"/>
      <c r="D37" s="149"/>
      <c r="E37" s="150"/>
      <c r="F37" s="149"/>
    </row>
    <row r="38" spans="1:6" ht="15" customHeight="1">
      <c r="A38" s="373" t="s">
        <v>890</v>
      </c>
      <c r="B38" s="148"/>
      <c r="C38" s="148"/>
      <c r="D38" s="194"/>
      <c r="E38" s="147"/>
      <c r="F38" s="194"/>
    </row>
    <row r="39" spans="1:6" ht="15" customHeight="1">
      <c r="A39" s="375" t="s">
        <v>891</v>
      </c>
      <c r="B39" s="206">
        <v>15.84699241726768</v>
      </c>
      <c r="C39" s="206"/>
      <c r="D39" s="215">
        <v>15.98265546212502</v>
      </c>
      <c r="E39" s="215"/>
      <c r="F39" s="215">
        <v>21.520774470867636</v>
      </c>
    </row>
    <row r="40" spans="1:6" s="19" customFormat="1" ht="15" customHeight="1">
      <c r="A40" s="375" t="s">
        <v>14</v>
      </c>
      <c r="B40" s="206">
        <v>15.84699241726768</v>
      </c>
      <c r="C40" s="206"/>
      <c r="D40" s="215">
        <v>19.968868755265117</v>
      </c>
      <c r="E40" s="208"/>
      <c r="F40" s="215">
        <v>23.21343543541295</v>
      </c>
    </row>
    <row r="41" spans="1:6" s="19" customFormat="1" ht="15" customHeight="1">
      <c r="A41" s="375" t="s">
        <v>892</v>
      </c>
      <c r="B41" s="217">
        <v>0.8938403704157598</v>
      </c>
      <c r="C41" s="217"/>
      <c r="D41" s="216">
        <v>0.8462315905121097</v>
      </c>
      <c r="E41" s="216"/>
      <c r="F41" s="216">
        <v>1.0398833696244207</v>
      </c>
    </row>
    <row r="42" spans="1:6" s="19" customFormat="1" ht="15" customHeight="1">
      <c r="A42" s="375" t="s">
        <v>15</v>
      </c>
      <c r="B42" s="217">
        <v>0.8938403704157598</v>
      </c>
      <c r="C42" s="206"/>
      <c r="D42" s="216">
        <v>1.0396165895741118</v>
      </c>
      <c r="E42" s="208"/>
      <c r="F42" s="216">
        <v>1.1161207399319129</v>
      </c>
    </row>
    <row r="43" spans="1:6" s="19" customFormat="1" ht="15" customHeight="1">
      <c r="A43" s="375" t="s">
        <v>893</v>
      </c>
      <c r="B43" s="217">
        <v>1.6421044855054068</v>
      </c>
      <c r="C43" s="217"/>
      <c r="D43" s="216">
        <v>1.5611872399700926</v>
      </c>
      <c r="E43" s="216"/>
      <c r="F43" s="216">
        <v>1.9407327370880696</v>
      </c>
    </row>
    <row r="44" spans="1:6" s="19" customFormat="1" ht="15" customHeight="1">
      <c r="A44" s="375" t="s">
        <v>16</v>
      </c>
      <c r="B44" s="217">
        <v>1.6421044855054068</v>
      </c>
      <c r="C44" s="206"/>
      <c r="D44" s="216">
        <v>1.9179574153242416</v>
      </c>
      <c r="E44" s="208"/>
      <c r="F44" s="216">
        <v>2.083014424311026</v>
      </c>
    </row>
    <row r="45" spans="1:6" s="19" customFormat="1" ht="15" customHeight="1">
      <c r="A45" s="375" t="s">
        <v>894</v>
      </c>
      <c r="B45" s="206">
        <v>42.88643053388158</v>
      </c>
      <c r="C45" s="206"/>
      <c r="D45" s="215">
        <v>40.445409874956574</v>
      </c>
      <c r="E45" s="215"/>
      <c r="F45" s="215">
        <v>44.55388032710195</v>
      </c>
    </row>
    <row r="46" spans="1:6" ht="15" customHeight="1">
      <c r="A46" s="375" t="s">
        <v>230</v>
      </c>
      <c r="B46" s="217">
        <v>1.3338175318768974</v>
      </c>
      <c r="C46" s="211"/>
      <c r="D46" s="216">
        <v>1.5403567222540766</v>
      </c>
      <c r="E46" s="308"/>
      <c r="F46" s="216">
        <v>0.8277083966356737</v>
      </c>
    </row>
    <row r="47" spans="1:6" ht="15" customHeight="1">
      <c r="A47" s="375" t="s">
        <v>895</v>
      </c>
      <c r="B47" s="206">
        <v>4.083912381858251</v>
      </c>
      <c r="C47" s="206"/>
      <c r="D47" s="215">
        <v>4.277271369689769</v>
      </c>
      <c r="E47" s="215"/>
      <c r="F47" s="215">
        <v>2.262742051604358</v>
      </c>
    </row>
    <row r="48" spans="1:6" ht="15" customHeight="1">
      <c r="A48" s="374" t="s">
        <v>896</v>
      </c>
      <c r="B48" s="211">
        <v>61.55651302798136</v>
      </c>
      <c r="C48" s="211"/>
      <c r="D48" s="208">
        <v>57.32055808129719</v>
      </c>
      <c r="E48" s="215"/>
      <c r="F48" s="208">
        <v>91.51620029532435</v>
      </c>
    </row>
    <row r="49" spans="1:6" ht="15" customHeight="1">
      <c r="A49" s="1"/>
      <c r="B49" s="156"/>
      <c r="C49" s="156"/>
      <c r="D49" s="149"/>
      <c r="E49" s="150"/>
      <c r="F49" s="149"/>
    </row>
    <row r="50" spans="1:6" ht="15" customHeight="1">
      <c r="A50" s="373" t="s">
        <v>897</v>
      </c>
      <c r="B50" s="148"/>
      <c r="C50" s="148"/>
      <c r="D50" s="194"/>
      <c r="E50" s="147"/>
      <c r="F50" s="194"/>
    </row>
    <row r="51" spans="1:6" s="19" customFormat="1" ht="15" customHeight="1">
      <c r="A51" s="374" t="s">
        <v>898</v>
      </c>
      <c r="B51" s="206">
        <v>13.699422385388221</v>
      </c>
      <c r="C51" s="215"/>
      <c r="D51" s="215">
        <v>13.552088129582923</v>
      </c>
      <c r="E51" s="215"/>
      <c r="F51" s="215">
        <v>12.191227850391837</v>
      </c>
    </row>
    <row r="52" spans="1:6" s="19" customFormat="1" ht="15" customHeight="1">
      <c r="A52" s="376" t="s">
        <v>852</v>
      </c>
      <c r="B52" s="206">
        <v>9.605660790034307</v>
      </c>
      <c r="C52" s="215"/>
      <c r="D52" s="215">
        <v>7.968703827149465</v>
      </c>
      <c r="E52" s="215"/>
      <c r="F52" s="215">
        <v>6.22847051126794</v>
      </c>
    </row>
    <row r="53" spans="1:6" s="19" customFormat="1" ht="15" customHeight="1">
      <c r="A53" s="374" t="s">
        <v>838</v>
      </c>
      <c r="B53" s="206">
        <v>10.539397446463969</v>
      </c>
      <c r="C53" s="215"/>
      <c r="D53" s="215">
        <v>9.364833382584374</v>
      </c>
      <c r="E53" s="215"/>
      <c r="F53" s="215">
        <v>7.902742166729304</v>
      </c>
    </row>
    <row r="54" spans="1:6" ht="15" customHeight="1">
      <c r="A54" s="3"/>
      <c r="B54" s="274"/>
      <c r="C54" s="274"/>
      <c r="D54" s="149"/>
      <c r="E54" s="150"/>
      <c r="F54" s="150"/>
    </row>
    <row r="55" spans="1:6" ht="15" customHeight="1">
      <c r="A55" s="373" t="s">
        <v>899</v>
      </c>
      <c r="B55" s="148"/>
      <c r="C55" s="148"/>
      <c r="D55" s="194"/>
      <c r="E55" s="147"/>
      <c r="F55" s="194"/>
    </row>
    <row r="56" spans="1:6" ht="15" customHeight="1">
      <c r="A56" s="374" t="s">
        <v>900</v>
      </c>
      <c r="B56" s="211">
        <v>4490.908285</v>
      </c>
      <c r="C56" s="211"/>
      <c r="D56" s="208">
        <v>3747.969121</v>
      </c>
      <c r="E56" s="208"/>
      <c r="F56" s="208">
        <v>3747.969121</v>
      </c>
    </row>
    <row r="57" spans="1:6" ht="15" customHeight="1">
      <c r="A57" s="374" t="s">
        <v>901</v>
      </c>
      <c r="B57" s="211">
        <v>952618</v>
      </c>
      <c r="D57" s="208">
        <v>884373</v>
      </c>
      <c r="E57" s="208"/>
      <c r="F57" s="208">
        <v>903897</v>
      </c>
    </row>
    <row r="58" spans="1:6" ht="15" customHeight="1">
      <c r="A58" s="374" t="s">
        <v>902</v>
      </c>
      <c r="B58" s="211">
        <v>106976</v>
      </c>
      <c r="C58" s="206"/>
      <c r="D58" s="208">
        <v>103721</v>
      </c>
      <c r="E58" s="208"/>
      <c r="F58" s="208">
        <v>108972</v>
      </c>
    </row>
    <row r="59" spans="1:6" ht="15" customHeight="1">
      <c r="A59" s="374" t="s">
        <v>903</v>
      </c>
      <c r="B59" s="211">
        <v>7361</v>
      </c>
      <c r="C59" s="211"/>
      <c r="D59" s="208">
        <v>7466</v>
      </c>
      <c r="E59" s="208"/>
      <c r="F59" s="208">
        <v>7787</v>
      </c>
    </row>
    <row r="60" spans="1:6" ht="15" customHeight="1">
      <c r="A60" s="375" t="s">
        <v>904</v>
      </c>
      <c r="B60" s="211">
        <v>16995</v>
      </c>
      <c r="C60" s="211"/>
      <c r="D60" s="208">
        <v>15716</v>
      </c>
      <c r="E60" s="208"/>
      <c r="F60" s="208">
        <v>14888</v>
      </c>
    </row>
    <row r="61" spans="1:6" s="19" customFormat="1" ht="11.25" customHeight="1">
      <c r="A61" s="8"/>
      <c r="B61" s="217"/>
      <c r="C61" s="206"/>
      <c r="D61" s="216"/>
      <c r="E61" s="208"/>
      <c r="F61" s="216"/>
    </row>
    <row r="62" spans="1:6" s="19" customFormat="1" ht="14.25" customHeight="1">
      <c r="A62" s="309" t="s">
        <v>291</v>
      </c>
      <c r="B62" s="217"/>
      <c r="C62" s="206"/>
      <c r="D62" s="216"/>
      <c r="E62" s="208"/>
      <c r="F62" s="216"/>
    </row>
    <row r="63" spans="1:6" s="19" customFormat="1" ht="12" customHeight="1">
      <c r="A63" s="309" t="s">
        <v>292</v>
      </c>
      <c r="B63" s="217"/>
      <c r="C63" s="206"/>
      <c r="D63" s="216"/>
      <c r="E63" s="208"/>
      <c r="F63" s="216"/>
    </row>
    <row r="64" spans="1:6" s="19" customFormat="1" ht="11.25" customHeight="1">
      <c r="A64" s="309"/>
      <c r="B64" s="217"/>
      <c r="C64" s="206"/>
      <c r="D64" s="216"/>
      <c r="E64" s="208"/>
      <c r="F64" s="216"/>
    </row>
    <row r="65" spans="1:6" s="19" customFormat="1" ht="12" customHeight="1">
      <c r="A65" s="377" t="s">
        <v>905</v>
      </c>
      <c r="B65" s="211"/>
      <c r="C65" s="211"/>
      <c r="D65" s="208"/>
      <c r="E65" s="208"/>
      <c r="F65" s="208"/>
    </row>
    <row r="66" spans="1:6" s="19" customFormat="1" ht="11.25" customHeight="1">
      <c r="A66" s="377" t="s">
        <v>238</v>
      </c>
      <c r="B66" s="200"/>
      <c r="C66" s="200"/>
      <c r="D66" s="201"/>
      <c r="E66" s="201"/>
      <c r="F66" s="201"/>
    </row>
    <row r="67" spans="1:6" s="19" customFormat="1" ht="11.25" customHeight="1">
      <c r="A67" s="377" t="s">
        <v>906</v>
      </c>
      <c r="B67" s="200"/>
      <c r="C67" s="200"/>
      <c r="D67" s="201"/>
      <c r="E67" s="201"/>
      <c r="F67" s="201"/>
    </row>
    <row r="68" spans="1:6" s="19" customFormat="1" ht="11.25" customHeight="1">
      <c r="A68" s="377" t="s">
        <v>907</v>
      </c>
      <c r="B68" s="200"/>
      <c r="C68" s="200"/>
      <c r="D68" s="201"/>
      <c r="E68" s="201"/>
      <c r="F68" s="201"/>
    </row>
    <row r="69" spans="1:6" s="19" customFormat="1" ht="11.25" customHeight="1">
      <c r="A69" s="377" t="s">
        <v>908</v>
      </c>
      <c r="B69" s="200"/>
      <c r="C69" s="200"/>
      <c r="D69" s="201"/>
      <c r="E69" s="201"/>
      <c r="F69" s="201"/>
    </row>
    <row r="70" spans="1:6" s="19" customFormat="1" ht="11.25" customHeight="1">
      <c r="A70" s="377" t="s">
        <v>361</v>
      </c>
      <c r="B70" s="200"/>
      <c r="C70" s="200"/>
      <c r="D70" s="201"/>
      <c r="E70" s="201"/>
      <c r="F70" s="201"/>
    </row>
    <row r="71" spans="1:6" s="19" customFormat="1" ht="11.25" customHeight="1">
      <c r="A71" s="377" t="s">
        <v>231</v>
      </c>
      <c r="B71" s="200"/>
      <c r="C71" s="200"/>
      <c r="D71" s="201"/>
      <c r="E71" s="201"/>
      <c r="F71" s="201"/>
    </row>
    <row r="72" spans="1:6" s="19" customFormat="1" ht="12.75">
      <c r="A72" s="218"/>
      <c r="B72" s="21"/>
      <c r="C72" s="21"/>
      <c r="D72" s="15"/>
      <c r="E72" s="15"/>
      <c r="F72" s="15"/>
    </row>
    <row r="73" spans="1:6" s="19" customFormat="1" ht="12.75">
      <c r="A73" s="218"/>
      <c r="B73" s="5"/>
      <c r="C73" s="5"/>
      <c r="D73" s="2"/>
      <c r="E73" s="15"/>
      <c r="F73" s="15"/>
    </row>
    <row r="74" spans="1:6" s="19" customFormat="1" ht="12.75">
      <c r="A74" s="218"/>
      <c r="B74" s="5"/>
      <c r="C74" s="5"/>
      <c r="D74" s="2"/>
      <c r="E74" s="15"/>
      <c r="F74" s="15"/>
    </row>
    <row r="75" spans="1:6" s="219" customFormat="1" ht="12.75">
      <c r="A75" s="218"/>
      <c r="B75" s="220"/>
      <c r="C75" s="220"/>
      <c r="D75" s="218"/>
      <c r="E75" s="279"/>
      <c r="F75" s="279"/>
    </row>
    <row r="76" spans="1:6" s="219" customFormat="1" ht="12.75">
      <c r="A76" s="218"/>
      <c r="B76" s="220"/>
      <c r="C76" s="220"/>
      <c r="D76" s="218"/>
      <c r="E76" s="279"/>
      <c r="F76" s="279"/>
    </row>
    <row r="77" spans="1:6" s="219" customFormat="1" ht="12.75">
      <c r="A77" s="218"/>
      <c r="B77" s="220"/>
      <c r="C77" s="220"/>
      <c r="D77" s="218"/>
      <c r="E77" s="279"/>
      <c r="F77" s="279"/>
    </row>
    <row r="78" spans="1:6" s="219" customFormat="1" ht="12.75">
      <c r="A78" s="218"/>
      <c r="B78" s="220"/>
      <c r="C78" s="220"/>
      <c r="D78" s="218"/>
      <c r="E78" s="279"/>
      <c r="F78" s="279"/>
    </row>
    <row r="79" spans="1:6" s="219" customFormat="1" ht="12.75">
      <c r="A79" s="218"/>
      <c r="B79" s="220"/>
      <c r="C79" s="220"/>
      <c r="D79" s="218"/>
      <c r="E79" s="279"/>
      <c r="F79" s="279"/>
    </row>
    <row r="80" spans="1:6" s="219" customFormat="1" ht="12.75">
      <c r="A80" s="218"/>
      <c r="B80" s="220"/>
      <c r="C80" s="220"/>
      <c r="D80" s="218"/>
      <c r="E80" s="279"/>
      <c r="F80" s="279"/>
    </row>
    <row r="81" spans="1:6" s="219" customFormat="1" ht="12.75">
      <c r="A81" s="218"/>
      <c r="B81" s="220"/>
      <c r="C81" s="220"/>
      <c r="D81" s="218"/>
      <c r="E81" s="279"/>
      <c r="F81" s="279"/>
    </row>
    <row r="82" spans="1:6" s="219" customFormat="1" ht="12.75">
      <c r="A82" s="218"/>
      <c r="B82" s="220"/>
      <c r="C82" s="220"/>
      <c r="D82" s="218"/>
      <c r="E82" s="279"/>
      <c r="F82" s="279"/>
    </row>
    <row r="83" spans="1:6" s="219" customFormat="1" ht="12.75">
      <c r="A83" s="218"/>
      <c r="B83" s="220"/>
      <c r="C83" s="220"/>
      <c r="D83" s="218"/>
      <c r="E83" s="279"/>
      <c r="F83" s="279"/>
    </row>
    <row r="84" spans="1:6" s="219" customFormat="1" ht="12.75">
      <c r="A84" s="218"/>
      <c r="B84" s="220"/>
      <c r="C84" s="220"/>
      <c r="D84" s="218"/>
      <c r="E84" s="279"/>
      <c r="F84" s="279"/>
    </row>
    <row r="85" spans="1:6" s="219" customFormat="1" ht="12.75">
      <c r="A85" s="218"/>
      <c r="B85" s="220"/>
      <c r="C85" s="220"/>
      <c r="D85" s="218"/>
      <c r="E85" s="279"/>
      <c r="F85" s="279"/>
    </row>
    <row r="86" spans="1:6" s="219" customFormat="1" ht="12.75">
      <c r="A86" s="218"/>
      <c r="B86" s="220"/>
      <c r="C86" s="220"/>
      <c r="D86" s="218"/>
      <c r="E86" s="279"/>
      <c r="F86" s="279"/>
    </row>
    <row r="87" spans="1:6" s="219" customFormat="1" ht="12.75">
      <c r="A87" s="218"/>
      <c r="B87" s="220"/>
      <c r="C87" s="220"/>
      <c r="D87" s="218"/>
      <c r="E87" s="279"/>
      <c r="F87" s="279"/>
    </row>
    <row r="88" spans="1:6" s="219" customFormat="1" ht="12.75">
      <c r="A88" s="218"/>
      <c r="B88" s="220"/>
      <c r="C88" s="220"/>
      <c r="D88" s="218"/>
      <c r="E88" s="279"/>
      <c r="F88" s="279"/>
    </row>
    <row r="89" spans="1:6" s="219" customFormat="1" ht="12.75">
      <c r="A89" s="218"/>
      <c r="B89" s="220"/>
      <c r="C89" s="220"/>
      <c r="D89" s="218"/>
      <c r="E89" s="279"/>
      <c r="F89" s="279"/>
    </row>
    <row r="90" spans="1:6" s="219" customFormat="1" ht="12.75">
      <c r="A90" s="218"/>
      <c r="B90" s="220"/>
      <c r="C90" s="220"/>
      <c r="D90" s="218"/>
      <c r="E90" s="279"/>
      <c r="F90" s="279"/>
    </row>
    <row r="91" spans="1:6" s="219" customFormat="1" ht="12.75">
      <c r="A91" s="218"/>
      <c r="B91" s="220"/>
      <c r="C91" s="220"/>
      <c r="D91" s="218"/>
      <c r="E91" s="279"/>
      <c r="F91" s="279"/>
    </row>
    <row r="92" spans="1:6" s="219" customFormat="1" ht="12.75">
      <c r="A92" s="218"/>
      <c r="B92" s="220"/>
      <c r="C92" s="220"/>
      <c r="D92" s="218"/>
      <c r="E92" s="279"/>
      <c r="F92" s="279"/>
    </row>
    <row r="93" spans="1:6" s="219" customFormat="1" ht="12.75">
      <c r="A93" s="218"/>
      <c r="B93" s="220"/>
      <c r="C93" s="220"/>
      <c r="D93" s="218"/>
      <c r="E93" s="279"/>
      <c r="F93" s="279"/>
    </row>
    <row r="94" spans="1:6" s="219" customFormat="1" ht="12.75">
      <c r="A94" s="218"/>
      <c r="B94" s="220"/>
      <c r="C94" s="220"/>
      <c r="D94" s="218"/>
      <c r="E94" s="279"/>
      <c r="F94" s="279"/>
    </row>
    <row r="95" spans="1:6" s="219" customFormat="1" ht="12.75">
      <c r="A95" s="218"/>
      <c r="B95" s="220"/>
      <c r="C95" s="220"/>
      <c r="D95" s="218"/>
      <c r="E95" s="279"/>
      <c r="F95" s="279"/>
    </row>
    <row r="96" spans="1:6" s="219" customFormat="1" ht="12.75">
      <c r="A96" s="218"/>
      <c r="B96" s="220"/>
      <c r="C96" s="220"/>
      <c r="D96" s="218"/>
      <c r="E96" s="279"/>
      <c r="F96" s="279"/>
    </row>
    <row r="97" spans="1:6" s="219" customFormat="1" ht="12.75">
      <c r="A97" s="218"/>
      <c r="B97" s="220"/>
      <c r="C97" s="220"/>
      <c r="D97" s="218"/>
      <c r="E97" s="279"/>
      <c r="F97" s="279"/>
    </row>
    <row r="98" spans="1:6" s="219" customFormat="1" ht="12.75">
      <c r="A98" s="218"/>
      <c r="B98" s="220"/>
      <c r="C98" s="220"/>
      <c r="D98" s="218"/>
      <c r="E98" s="279"/>
      <c r="F98" s="279"/>
    </row>
    <row r="99" spans="1:6" s="219" customFormat="1" ht="12.75">
      <c r="A99" s="218"/>
      <c r="B99" s="220"/>
      <c r="C99" s="220"/>
      <c r="D99" s="218"/>
      <c r="E99" s="279"/>
      <c r="F99" s="279"/>
    </row>
    <row r="100" spans="1:6" s="219" customFormat="1" ht="12.75">
      <c r="A100" s="218"/>
      <c r="B100" s="220"/>
      <c r="C100" s="220"/>
      <c r="D100" s="218"/>
      <c r="E100" s="279"/>
      <c r="F100" s="279"/>
    </row>
    <row r="101" spans="1:6" s="219" customFormat="1" ht="12.75">
      <c r="A101" s="218"/>
      <c r="B101" s="220"/>
      <c r="C101" s="220"/>
      <c r="D101" s="218"/>
      <c r="E101" s="279"/>
      <c r="F101" s="279"/>
    </row>
    <row r="102" spans="1:6" s="219" customFormat="1" ht="12.75">
      <c r="A102" s="218"/>
      <c r="B102" s="220"/>
      <c r="C102" s="220"/>
      <c r="D102" s="218"/>
      <c r="E102" s="279"/>
      <c r="F102" s="279"/>
    </row>
    <row r="103" spans="1:6" s="219" customFormat="1" ht="12.75">
      <c r="A103" s="218"/>
      <c r="B103" s="220"/>
      <c r="C103" s="220"/>
      <c r="D103" s="218"/>
      <c r="E103" s="279"/>
      <c r="F103" s="279"/>
    </row>
    <row r="104" spans="1:6" s="219" customFormat="1" ht="12.75">
      <c r="A104" s="218"/>
      <c r="B104" s="220"/>
      <c r="C104" s="220"/>
      <c r="D104" s="218"/>
      <c r="E104" s="279"/>
      <c r="F104" s="279"/>
    </row>
    <row r="105" spans="1:6" s="219" customFormat="1" ht="12.75">
      <c r="A105" s="218"/>
      <c r="B105" s="220"/>
      <c r="C105" s="220"/>
      <c r="D105" s="218"/>
      <c r="E105" s="279"/>
      <c r="F105" s="279"/>
    </row>
    <row r="106" spans="1:6" s="219" customFormat="1" ht="12.75">
      <c r="A106" s="218"/>
      <c r="B106" s="220"/>
      <c r="C106" s="220"/>
      <c r="D106" s="218"/>
      <c r="E106" s="279"/>
      <c r="F106" s="279"/>
    </row>
    <row r="107" spans="1:6" s="219" customFormat="1" ht="12.75">
      <c r="A107" s="218"/>
      <c r="B107" s="220"/>
      <c r="C107" s="220"/>
      <c r="D107" s="218"/>
      <c r="E107" s="279"/>
      <c r="F107" s="279"/>
    </row>
    <row r="108" spans="1:6" s="219" customFormat="1" ht="12.75">
      <c r="A108" s="218"/>
      <c r="B108" s="220"/>
      <c r="C108" s="220"/>
      <c r="D108" s="218"/>
      <c r="E108" s="279"/>
      <c r="F108" s="279"/>
    </row>
    <row r="109" spans="1:6" s="219" customFormat="1" ht="12.75">
      <c r="A109" s="218"/>
      <c r="B109" s="220"/>
      <c r="C109" s="220"/>
      <c r="D109" s="218"/>
      <c r="E109" s="279"/>
      <c r="F109" s="279"/>
    </row>
    <row r="110" spans="1:6" s="219" customFormat="1" ht="12.75">
      <c r="A110" s="218"/>
      <c r="B110" s="220"/>
      <c r="C110" s="220"/>
      <c r="D110" s="218"/>
      <c r="E110" s="279"/>
      <c r="F110" s="279"/>
    </row>
    <row r="111" spans="1:6" s="219" customFormat="1" ht="12.75">
      <c r="A111" s="218"/>
      <c r="B111" s="220"/>
      <c r="C111" s="220"/>
      <c r="D111" s="218"/>
      <c r="E111" s="279"/>
      <c r="F111" s="279"/>
    </row>
    <row r="112" spans="1:6" s="219" customFormat="1" ht="12.75">
      <c r="A112" s="218"/>
      <c r="B112" s="220"/>
      <c r="C112" s="220"/>
      <c r="D112" s="218"/>
      <c r="E112" s="279"/>
      <c r="F112" s="279"/>
    </row>
    <row r="113" spans="1:6" s="219" customFormat="1" ht="12.75">
      <c r="A113" s="218"/>
      <c r="B113" s="220"/>
      <c r="C113" s="220"/>
      <c r="D113" s="218"/>
      <c r="E113" s="279"/>
      <c r="F113" s="279"/>
    </row>
    <row r="114" spans="1:6" s="219" customFormat="1" ht="12.75">
      <c r="A114" s="218"/>
      <c r="B114" s="220"/>
      <c r="C114" s="220"/>
      <c r="D114" s="218"/>
      <c r="E114" s="279"/>
      <c r="F114" s="279"/>
    </row>
    <row r="115" spans="1:6" s="219" customFormat="1" ht="12.75">
      <c r="A115" s="218"/>
      <c r="B115" s="220"/>
      <c r="C115" s="220"/>
      <c r="D115" s="218"/>
      <c r="E115" s="279"/>
      <c r="F115" s="279"/>
    </row>
    <row r="116" spans="1:6" s="219" customFormat="1" ht="12.75">
      <c r="A116" s="218"/>
      <c r="B116" s="220"/>
      <c r="C116" s="220"/>
      <c r="D116" s="218"/>
      <c r="E116" s="279"/>
      <c r="F116" s="279"/>
    </row>
    <row r="117" spans="1:6" s="219" customFormat="1" ht="12.75">
      <c r="A117" s="218"/>
      <c r="B117" s="220"/>
      <c r="C117" s="220"/>
      <c r="D117" s="218"/>
      <c r="E117" s="279"/>
      <c r="F117" s="279"/>
    </row>
    <row r="118" spans="1:6" s="219" customFormat="1" ht="12.75">
      <c r="A118" s="218"/>
      <c r="B118" s="220"/>
      <c r="C118" s="220"/>
      <c r="D118" s="218"/>
      <c r="E118" s="279"/>
      <c r="F118" s="279"/>
    </row>
    <row r="119" spans="1:6" s="219" customFormat="1" ht="12.75">
      <c r="A119" s="218"/>
      <c r="B119" s="220"/>
      <c r="C119" s="220"/>
      <c r="D119" s="218"/>
      <c r="E119" s="279"/>
      <c r="F119" s="279"/>
    </row>
    <row r="120" spans="1:6" s="219" customFormat="1" ht="12.75">
      <c r="A120" s="218"/>
      <c r="B120" s="220"/>
      <c r="C120" s="220"/>
      <c r="D120" s="218"/>
      <c r="E120" s="279"/>
      <c r="F120" s="279"/>
    </row>
    <row r="121" spans="1:6" s="219" customFormat="1" ht="12.75">
      <c r="A121" s="218"/>
      <c r="B121" s="220"/>
      <c r="C121" s="220"/>
      <c r="D121" s="218"/>
      <c r="E121" s="279"/>
      <c r="F121" s="279"/>
    </row>
    <row r="122" spans="1:6" s="219" customFormat="1" ht="12.75">
      <c r="A122" s="218"/>
      <c r="B122" s="220"/>
      <c r="C122" s="220"/>
      <c r="D122" s="218"/>
      <c r="E122" s="279"/>
      <c r="F122" s="279"/>
    </row>
    <row r="123" spans="1:6" s="219" customFormat="1" ht="12.75">
      <c r="A123" s="218"/>
      <c r="B123" s="220"/>
      <c r="C123" s="220"/>
      <c r="D123" s="218"/>
      <c r="E123" s="279"/>
      <c r="F123" s="279"/>
    </row>
    <row r="124" spans="1:6" s="219" customFormat="1" ht="12.75">
      <c r="A124" s="218"/>
      <c r="B124" s="220"/>
      <c r="C124" s="220"/>
      <c r="D124" s="218"/>
      <c r="E124" s="279"/>
      <c r="F124" s="279"/>
    </row>
    <row r="125" spans="1:6" s="219" customFormat="1" ht="12.75">
      <c r="A125" s="218"/>
      <c r="B125" s="220"/>
      <c r="C125" s="220"/>
      <c r="D125" s="218"/>
      <c r="E125" s="279"/>
      <c r="F125" s="279"/>
    </row>
    <row r="126" spans="1:6" s="219" customFormat="1" ht="12.75">
      <c r="A126" s="218"/>
      <c r="B126" s="220"/>
      <c r="C126" s="220"/>
      <c r="D126" s="218"/>
      <c r="E126" s="279"/>
      <c r="F126" s="279"/>
    </row>
    <row r="127" spans="1:6" s="219" customFormat="1" ht="12.75">
      <c r="A127" s="218"/>
      <c r="B127" s="220"/>
      <c r="C127" s="220"/>
      <c r="D127" s="218"/>
      <c r="E127" s="279"/>
      <c r="F127" s="279"/>
    </row>
    <row r="128" spans="1:6" s="219" customFormat="1" ht="12.75">
      <c r="A128" s="218"/>
      <c r="B128" s="220"/>
      <c r="C128" s="220"/>
      <c r="D128" s="218"/>
      <c r="E128" s="279"/>
      <c r="F128" s="279"/>
    </row>
    <row r="129" spans="1:6" s="219" customFormat="1" ht="12.75">
      <c r="A129" s="218"/>
      <c r="B129" s="220"/>
      <c r="C129" s="220"/>
      <c r="D129" s="218"/>
      <c r="E129" s="279"/>
      <c r="F129" s="279"/>
    </row>
    <row r="130" spans="1:6" s="219" customFormat="1" ht="12.75">
      <c r="A130" s="218"/>
      <c r="B130" s="220"/>
      <c r="C130" s="220"/>
      <c r="D130" s="218"/>
      <c r="E130" s="279"/>
      <c r="F130" s="279"/>
    </row>
    <row r="131" spans="1:6" s="219" customFormat="1" ht="12.75">
      <c r="A131" s="218"/>
      <c r="B131" s="220"/>
      <c r="C131" s="220"/>
      <c r="D131" s="218"/>
      <c r="E131" s="279"/>
      <c r="F131" s="279"/>
    </row>
    <row r="132" spans="1:6" s="219" customFormat="1" ht="12.75">
      <c r="A132" s="218"/>
      <c r="B132" s="220"/>
      <c r="C132" s="220"/>
      <c r="D132" s="218"/>
      <c r="E132" s="279"/>
      <c r="F132" s="279"/>
    </row>
    <row r="133" spans="1:6" s="219" customFormat="1" ht="12.75">
      <c r="A133" s="218"/>
      <c r="B133" s="220"/>
      <c r="C133" s="220"/>
      <c r="D133" s="218"/>
      <c r="E133" s="279"/>
      <c r="F133" s="279"/>
    </row>
    <row r="134" spans="1:6" s="219" customFormat="1" ht="12.75">
      <c r="A134" s="218"/>
      <c r="B134" s="220"/>
      <c r="C134" s="220"/>
      <c r="D134" s="218"/>
      <c r="E134" s="279"/>
      <c r="F134" s="279"/>
    </row>
    <row r="135" spans="1:6" s="219" customFormat="1" ht="12.75">
      <c r="A135" s="218"/>
      <c r="B135" s="220"/>
      <c r="C135" s="220"/>
      <c r="D135" s="218"/>
      <c r="E135" s="279"/>
      <c r="F135" s="279"/>
    </row>
    <row r="136" spans="1:6" s="219" customFormat="1" ht="12.75">
      <c r="A136" s="218"/>
      <c r="B136" s="220"/>
      <c r="C136" s="220"/>
      <c r="D136" s="218"/>
      <c r="E136" s="279"/>
      <c r="F136" s="279"/>
    </row>
    <row r="137" spans="1:6" s="219" customFormat="1" ht="12.75">
      <c r="A137" s="218"/>
      <c r="B137" s="220"/>
      <c r="C137" s="220"/>
      <c r="D137" s="218"/>
      <c r="E137" s="279"/>
      <c r="F137" s="279"/>
    </row>
    <row r="138" spans="1:6" s="219" customFormat="1" ht="12.75">
      <c r="A138" s="218"/>
      <c r="B138" s="220"/>
      <c r="C138" s="220"/>
      <c r="D138" s="218"/>
      <c r="E138" s="279"/>
      <c r="F138" s="279"/>
    </row>
    <row r="139" spans="1:6" s="219" customFormat="1" ht="12.75">
      <c r="A139" s="218"/>
      <c r="B139" s="220"/>
      <c r="C139" s="220"/>
      <c r="D139" s="218"/>
      <c r="E139" s="279"/>
      <c r="F139" s="279"/>
    </row>
    <row r="140" spans="1:6" s="219" customFormat="1" ht="12.75">
      <c r="A140" s="218"/>
      <c r="B140" s="220"/>
      <c r="C140" s="220"/>
      <c r="D140" s="218"/>
      <c r="E140" s="279"/>
      <c r="F140" s="279"/>
    </row>
    <row r="141" spans="1:6" s="219" customFormat="1" ht="12.75">
      <c r="A141" s="218"/>
      <c r="B141" s="220"/>
      <c r="C141" s="220"/>
      <c r="D141" s="218"/>
      <c r="E141" s="279"/>
      <c r="F141" s="279"/>
    </row>
    <row r="142" spans="1:6" s="219" customFormat="1" ht="12.75">
      <c r="A142" s="218"/>
      <c r="B142" s="220"/>
      <c r="C142" s="220"/>
      <c r="D142" s="218"/>
      <c r="E142" s="279"/>
      <c r="F142" s="279"/>
    </row>
    <row r="143" spans="1:6" s="219" customFormat="1" ht="12.75">
      <c r="A143" s="218"/>
      <c r="B143" s="220"/>
      <c r="C143" s="220"/>
      <c r="D143" s="218"/>
      <c r="E143" s="279"/>
      <c r="F143" s="279"/>
    </row>
    <row r="144" spans="1:6" s="219" customFormat="1" ht="12.75">
      <c r="A144" s="218"/>
      <c r="B144" s="220"/>
      <c r="C144" s="220"/>
      <c r="D144" s="218"/>
      <c r="E144" s="279"/>
      <c r="F144" s="279"/>
    </row>
    <row r="145" spans="1:6" s="219" customFormat="1" ht="12.75">
      <c r="A145" s="218"/>
      <c r="B145" s="220"/>
      <c r="C145" s="220"/>
      <c r="D145" s="218"/>
      <c r="E145" s="279"/>
      <c r="F145" s="279"/>
    </row>
    <row r="146" spans="1:6" s="219" customFormat="1" ht="12.75">
      <c r="A146" s="218"/>
      <c r="B146" s="220"/>
      <c r="C146" s="220"/>
      <c r="D146" s="218"/>
      <c r="E146" s="279"/>
      <c r="F146" s="279"/>
    </row>
    <row r="147" spans="1:6" s="219" customFormat="1" ht="12.75">
      <c r="A147" s="218"/>
      <c r="B147" s="220"/>
      <c r="C147" s="220"/>
      <c r="D147" s="218"/>
      <c r="E147" s="279"/>
      <c r="F147" s="279"/>
    </row>
    <row r="148" spans="1:6" s="219" customFormat="1" ht="12.75">
      <c r="A148" s="218"/>
      <c r="B148" s="220"/>
      <c r="C148" s="220"/>
      <c r="D148" s="218"/>
      <c r="E148" s="279"/>
      <c r="F148" s="279"/>
    </row>
    <row r="149" spans="1:6" s="219" customFormat="1" ht="12.75">
      <c r="A149" s="218"/>
      <c r="B149" s="220"/>
      <c r="C149" s="220"/>
      <c r="D149" s="218"/>
      <c r="E149" s="279"/>
      <c r="F149" s="279"/>
    </row>
    <row r="150" spans="1:6" s="219" customFormat="1" ht="12.75">
      <c r="A150" s="218"/>
      <c r="B150" s="220"/>
      <c r="C150" s="220"/>
      <c r="D150" s="218"/>
      <c r="E150" s="279"/>
      <c r="F150" s="279"/>
    </row>
    <row r="151" spans="1:6" s="219" customFormat="1" ht="12.75">
      <c r="A151" s="218"/>
      <c r="B151" s="220"/>
      <c r="C151" s="220"/>
      <c r="D151" s="218"/>
      <c r="E151" s="279"/>
      <c r="F151" s="279"/>
    </row>
    <row r="152" spans="1:6" s="219" customFormat="1" ht="12.75">
      <c r="A152" s="218"/>
      <c r="B152" s="220"/>
      <c r="C152" s="220"/>
      <c r="D152" s="218"/>
      <c r="E152" s="279"/>
      <c r="F152" s="279"/>
    </row>
    <row r="153" spans="1:6" s="219" customFormat="1" ht="12.75">
      <c r="A153" s="218"/>
      <c r="B153" s="220"/>
      <c r="C153" s="220"/>
      <c r="D153" s="218"/>
      <c r="E153" s="279"/>
      <c r="F153" s="279"/>
    </row>
    <row r="154" spans="1:6" s="219" customFormat="1" ht="12.75">
      <c r="A154" s="218"/>
      <c r="B154" s="220"/>
      <c r="C154" s="220"/>
      <c r="D154" s="218"/>
      <c r="E154" s="279"/>
      <c r="F154" s="279"/>
    </row>
    <row r="155" spans="1:6" s="219" customFormat="1" ht="12.75">
      <c r="A155" s="218"/>
      <c r="B155" s="220"/>
      <c r="C155" s="220"/>
      <c r="D155" s="218"/>
      <c r="E155" s="279"/>
      <c r="F155" s="279"/>
    </row>
    <row r="156" spans="1:6" s="219" customFormat="1" ht="12.75">
      <c r="A156" s="218"/>
      <c r="B156" s="220"/>
      <c r="C156" s="220"/>
      <c r="D156" s="218"/>
      <c r="E156" s="279"/>
      <c r="F156" s="279"/>
    </row>
    <row r="157" spans="1:6" s="219" customFormat="1" ht="12.75">
      <c r="A157" s="218"/>
      <c r="B157" s="220"/>
      <c r="C157" s="220"/>
      <c r="D157" s="218"/>
      <c r="E157" s="279"/>
      <c r="F157" s="279"/>
    </row>
    <row r="158" spans="1:6" s="219" customFormat="1" ht="12.75">
      <c r="A158" s="218"/>
      <c r="B158" s="220"/>
      <c r="C158" s="220"/>
      <c r="D158" s="218"/>
      <c r="E158" s="279"/>
      <c r="F158" s="279"/>
    </row>
    <row r="159" spans="1:6" s="219" customFormat="1" ht="12.75">
      <c r="A159" s="218"/>
      <c r="B159" s="220"/>
      <c r="C159" s="220"/>
      <c r="D159" s="218"/>
      <c r="E159" s="279"/>
      <c r="F159" s="279"/>
    </row>
    <row r="160" spans="1:6" s="219" customFormat="1" ht="12.75">
      <c r="A160" s="218"/>
      <c r="B160" s="220"/>
      <c r="C160" s="220"/>
      <c r="D160" s="218"/>
      <c r="E160" s="279"/>
      <c r="F160" s="279"/>
    </row>
    <row r="161" spans="1:6" s="219" customFormat="1" ht="12.75">
      <c r="A161" s="218"/>
      <c r="B161" s="220"/>
      <c r="C161" s="220"/>
      <c r="D161" s="218"/>
      <c r="E161" s="279"/>
      <c r="F161" s="279"/>
    </row>
    <row r="162" spans="1:6" s="219" customFormat="1" ht="12.75">
      <c r="A162" s="218"/>
      <c r="B162" s="220"/>
      <c r="C162" s="220"/>
      <c r="D162" s="218"/>
      <c r="E162" s="279"/>
      <c r="F162" s="279"/>
    </row>
    <row r="163" spans="1:6" s="219" customFormat="1" ht="12.75">
      <c r="A163" s="218"/>
      <c r="B163" s="220"/>
      <c r="C163" s="220"/>
      <c r="D163" s="218"/>
      <c r="E163" s="279"/>
      <c r="F163" s="279"/>
    </row>
    <row r="164" spans="1:6" s="219" customFormat="1" ht="12.75">
      <c r="A164" s="218"/>
      <c r="B164" s="220"/>
      <c r="C164" s="220"/>
      <c r="D164" s="218"/>
      <c r="E164" s="279"/>
      <c r="F164" s="279"/>
    </row>
    <row r="165" spans="1:6" s="219" customFormat="1" ht="12.75">
      <c r="A165" s="218"/>
      <c r="B165" s="220"/>
      <c r="C165" s="220"/>
      <c r="D165" s="218"/>
      <c r="E165" s="279"/>
      <c r="F165" s="279"/>
    </row>
    <row r="166" spans="1:6" s="219" customFormat="1" ht="12.75">
      <c r="A166" s="218"/>
      <c r="B166" s="220"/>
      <c r="C166" s="220"/>
      <c r="D166" s="218"/>
      <c r="E166" s="279"/>
      <c r="F166" s="279"/>
    </row>
    <row r="167" spans="1:6" s="219" customFormat="1" ht="12.75">
      <c r="A167" s="218"/>
      <c r="B167" s="220"/>
      <c r="C167" s="220"/>
      <c r="D167" s="218"/>
      <c r="E167" s="279"/>
      <c r="F167" s="279"/>
    </row>
    <row r="168" spans="1:6" s="219" customFormat="1" ht="12.75">
      <c r="A168" s="218"/>
      <c r="B168" s="220"/>
      <c r="C168" s="220"/>
      <c r="D168" s="218"/>
      <c r="E168" s="279"/>
      <c r="F168" s="279"/>
    </row>
    <row r="169" spans="1:6" s="219" customFormat="1" ht="12.75">
      <c r="A169" s="218"/>
      <c r="B169" s="220"/>
      <c r="C169" s="220"/>
      <c r="D169" s="218"/>
      <c r="E169" s="279"/>
      <c r="F169" s="279"/>
    </row>
    <row r="170" spans="1:6" s="219" customFormat="1" ht="12.75">
      <c r="A170" s="218"/>
      <c r="B170" s="220"/>
      <c r="C170" s="220"/>
      <c r="D170" s="218"/>
      <c r="E170" s="279"/>
      <c r="F170" s="279"/>
    </row>
    <row r="171" spans="1:6" s="219" customFormat="1" ht="12.75">
      <c r="A171" s="218"/>
      <c r="B171" s="220"/>
      <c r="C171" s="220"/>
      <c r="D171" s="218"/>
      <c r="E171" s="279"/>
      <c r="F171" s="279"/>
    </row>
    <row r="172" spans="1:6" s="219" customFormat="1" ht="12.75">
      <c r="A172" s="218"/>
      <c r="B172" s="220"/>
      <c r="C172" s="220"/>
      <c r="D172" s="218"/>
      <c r="E172" s="279"/>
      <c r="F172" s="279"/>
    </row>
    <row r="173" spans="1:6" s="219" customFormat="1" ht="12.75">
      <c r="A173" s="218"/>
      <c r="B173" s="220"/>
      <c r="C173" s="220"/>
      <c r="D173" s="218"/>
      <c r="E173" s="279"/>
      <c r="F173" s="279"/>
    </row>
    <row r="174" spans="1:6" s="219" customFormat="1" ht="12.75">
      <c r="A174" s="218"/>
      <c r="B174" s="220"/>
      <c r="C174" s="220"/>
      <c r="D174" s="218"/>
      <c r="E174" s="279"/>
      <c r="F174" s="279"/>
    </row>
    <row r="175" spans="1:6" s="219" customFormat="1" ht="12.75">
      <c r="A175" s="218"/>
      <c r="B175" s="220"/>
      <c r="C175" s="220"/>
      <c r="D175" s="218"/>
      <c r="E175" s="279"/>
      <c r="F175" s="279"/>
    </row>
    <row r="176" spans="1:6" s="219" customFormat="1" ht="12.75">
      <c r="A176" s="218"/>
      <c r="B176" s="220"/>
      <c r="C176" s="220"/>
      <c r="D176" s="218"/>
      <c r="E176" s="279"/>
      <c r="F176" s="279"/>
    </row>
    <row r="177" spans="1:6" s="219" customFormat="1" ht="12.75">
      <c r="A177" s="218"/>
      <c r="B177" s="220"/>
      <c r="C177" s="220"/>
      <c r="D177" s="218"/>
      <c r="E177" s="279"/>
      <c r="F177" s="279"/>
    </row>
    <row r="178" spans="1:6" s="219" customFormat="1" ht="12.75">
      <c r="A178" s="218"/>
      <c r="B178" s="220"/>
      <c r="C178" s="220"/>
      <c r="D178" s="218"/>
      <c r="E178" s="279"/>
      <c r="F178" s="279"/>
    </row>
    <row r="179" spans="1:6" s="219" customFormat="1" ht="12.75">
      <c r="A179" s="218"/>
      <c r="B179" s="220"/>
      <c r="C179" s="220"/>
      <c r="D179" s="218"/>
      <c r="E179" s="279"/>
      <c r="F179" s="279"/>
    </row>
    <row r="180" spans="1:6" s="219" customFormat="1" ht="12.75">
      <c r="A180" s="218"/>
      <c r="B180" s="220"/>
      <c r="C180" s="220"/>
      <c r="D180" s="218"/>
      <c r="E180" s="279"/>
      <c r="F180" s="279"/>
    </row>
    <row r="181" spans="1:6" s="219" customFormat="1" ht="12.75">
      <c r="A181" s="218"/>
      <c r="B181" s="220"/>
      <c r="C181" s="220"/>
      <c r="D181" s="218"/>
      <c r="E181" s="279"/>
      <c r="F181" s="279"/>
    </row>
    <row r="182" spans="1:6" s="219" customFormat="1" ht="12.75">
      <c r="A182" s="218"/>
      <c r="B182" s="220"/>
      <c r="C182" s="220"/>
      <c r="D182" s="218"/>
      <c r="E182" s="279"/>
      <c r="F182" s="279"/>
    </row>
    <row r="183" spans="1:6" s="219" customFormat="1" ht="12.75">
      <c r="A183" s="218"/>
      <c r="B183" s="220"/>
      <c r="C183" s="220"/>
      <c r="D183" s="218"/>
      <c r="E183" s="279"/>
      <c r="F183" s="279"/>
    </row>
    <row r="184" spans="1:6" s="219" customFormat="1" ht="12.75">
      <c r="A184" s="218"/>
      <c r="B184" s="220"/>
      <c r="C184" s="220"/>
      <c r="D184" s="218"/>
      <c r="E184" s="279"/>
      <c r="F184" s="279"/>
    </row>
    <row r="185" spans="1:6" s="219" customFormat="1" ht="12.75">
      <c r="A185" s="218"/>
      <c r="B185" s="220"/>
      <c r="C185" s="220"/>
      <c r="D185" s="218"/>
      <c r="E185" s="279"/>
      <c r="F185" s="279"/>
    </row>
    <row r="186" spans="1:6" s="219" customFormat="1" ht="12.75">
      <c r="A186" s="218"/>
      <c r="B186" s="220"/>
      <c r="C186" s="220"/>
      <c r="D186" s="218"/>
      <c r="E186" s="279"/>
      <c r="F186" s="279"/>
    </row>
    <row r="187" spans="1:6" s="219" customFormat="1" ht="12.75">
      <c r="A187" s="218"/>
      <c r="B187" s="220"/>
      <c r="C187" s="220"/>
      <c r="D187" s="218"/>
      <c r="E187" s="279"/>
      <c r="F187" s="279"/>
    </row>
    <row r="188" spans="1:6" s="219" customFormat="1" ht="12.75">
      <c r="A188" s="218"/>
      <c r="B188" s="220"/>
      <c r="C188" s="220"/>
      <c r="D188" s="218"/>
      <c r="E188" s="279"/>
      <c r="F188" s="279"/>
    </row>
    <row r="189" spans="1:6" s="219" customFormat="1" ht="12.75">
      <c r="A189" s="218"/>
      <c r="B189" s="220"/>
      <c r="C189" s="220"/>
      <c r="D189" s="218"/>
      <c r="E189" s="279"/>
      <c r="F189" s="279"/>
    </row>
    <row r="190" spans="1:6" s="219" customFormat="1" ht="12.75">
      <c r="A190" s="218"/>
      <c r="B190" s="220"/>
      <c r="C190" s="220"/>
      <c r="D190" s="218"/>
      <c r="E190" s="279"/>
      <c r="F190" s="279"/>
    </row>
    <row r="191" spans="1:6" s="219" customFormat="1" ht="12.75">
      <c r="A191" s="218"/>
      <c r="B191" s="220"/>
      <c r="C191" s="220"/>
      <c r="D191" s="218"/>
      <c r="E191" s="279"/>
      <c r="F191" s="279"/>
    </row>
    <row r="192" spans="1:6" s="219" customFormat="1" ht="12.75">
      <c r="A192" s="218"/>
      <c r="B192" s="220"/>
      <c r="C192" s="220"/>
      <c r="D192" s="218"/>
      <c r="E192" s="279"/>
      <c r="F192" s="279"/>
    </row>
    <row r="193" spans="1:6" s="219" customFormat="1" ht="12.75">
      <c r="A193" s="218"/>
      <c r="B193" s="220"/>
      <c r="C193" s="220"/>
      <c r="D193" s="218"/>
      <c r="E193" s="279"/>
      <c r="F193" s="279"/>
    </row>
    <row r="194" spans="1:6" s="219" customFormat="1" ht="12.75">
      <c r="A194" s="218"/>
      <c r="B194" s="220"/>
      <c r="C194" s="220"/>
      <c r="D194" s="218"/>
      <c r="E194" s="279"/>
      <c r="F194" s="279"/>
    </row>
    <row r="195" spans="1:6" s="219" customFormat="1" ht="12.75">
      <c r="A195" s="218"/>
      <c r="B195" s="220"/>
      <c r="C195" s="220"/>
      <c r="D195" s="218"/>
      <c r="E195" s="279"/>
      <c r="F195" s="279"/>
    </row>
    <row r="196" spans="1:6" s="219" customFormat="1" ht="12.75">
      <c r="A196" s="218"/>
      <c r="B196" s="220"/>
      <c r="C196" s="220"/>
      <c r="D196" s="218"/>
      <c r="E196" s="279"/>
      <c r="F196" s="279"/>
    </row>
    <row r="197" spans="1:6" s="219" customFormat="1" ht="12.75">
      <c r="A197" s="218"/>
      <c r="B197" s="220"/>
      <c r="C197" s="220"/>
      <c r="D197" s="218"/>
      <c r="E197" s="279"/>
      <c r="F197" s="279"/>
    </row>
    <row r="198" spans="1:6" s="219" customFormat="1" ht="12.75">
      <c r="A198" s="218"/>
      <c r="B198" s="220"/>
      <c r="C198" s="220"/>
      <c r="D198" s="218"/>
      <c r="E198" s="279"/>
      <c r="F198" s="279"/>
    </row>
    <row r="199" spans="1:6" s="219" customFormat="1" ht="12.75">
      <c r="A199" s="218"/>
      <c r="B199" s="220"/>
      <c r="C199" s="220"/>
      <c r="D199" s="218"/>
      <c r="E199" s="279"/>
      <c r="F199" s="279"/>
    </row>
    <row r="200" spans="1:6" s="219" customFormat="1" ht="12.75">
      <c r="A200" s="218"/>
      <c r="B200" s="220"/>
      <c r="C200" s="220"/>
      <c r="D200" s="218"/>
      <c r="E200" s="279"/>
      <c r="F200" s="279"/>
    </row>
    <row r="201" spans="1:6" s="219" customFormat="1" ht="12.75">
      <c r="A201" s="218"/>
      <c r="B201" s="220"/>
      <c r="C201" s="220"/>
      <c r="D201" s="218"/>
      <c r="E201" s="279"/>
      <c r="F201" s="279"/>
    </row>
    <row r="202" spans="1:6" s="219" customFormat="1" ht="12.75">
      <c r="A202" s="218"/>
      <c r="B202" s="220"/>
      <c r="C202" s="220"/>
      <c r="D202" s="218"/>
      <c r="E202" s="279"/>
      <c r="F202" s="279"/>
    </row>
    <row r="203" spans="1:6" s="219" customFormat="1" ht="12.75">
      <c r="A203" s="218"/>
      <c r="B203" s="220"/>
      <c r="C203" s="220"/>
      <c r="D203" s="218"/>
      <c r="E203" s="279"/>
      <c r="F203" s="279"/>
    </row>
    <row r="204" spans="1:6" s="219" customFormat="1" ht="12.75">
      <c r="A204" s="218"/>
      <c r="B204" s="220"/>
      <c r="C204" s="220"/>
      <c r="D204" s="218"/>
      <c r="E204" s="279"/>
      <c r="F204" s="279"/>
    </row>
    <row r="205" spans="1:6" s="219" customFormat="1" ht="12.75">
      <c r="A205" s="218"/>
      <c r="B205" s="220"/>
      <c r="C205" s="220"/>
      <c r="D205" s="218"/>
      <c r="E205" s="279"/>
      <c r="F205" s="279"/>
    </row>
    <row r="206" spans="1:6" s="219" customFormat="1" ht="12.75">
      <c r="A206" s="218"/>
      <c r="B206" s="220"/>
      <c r="C206" s="220"/>
      <c r="D206" s="218"/>
      <c r="E206" s="279"/>
      <c r="F206" s="279"/>
    </row>
    <row r="207" spans="1:6" s="219" customFormat="1" ht="12.75">
      <c r="A207" s="218"/>
      <c r="B207" s="220"/>
      <c r="C207" s="220"/>
      <c r="D207" s="218"/>
      <c r="E207" s="279"/>
      <c r="F207" s="279"/>
    </row>
    <row r="208" spans="1:6" s="219" customFormat="1" ht="12.75">
      <c r="A208" s="218"/>
      <c r="B208" s="220"/>
      <c r="C208" s="220"/>
      <c r="D208" s="218"/>
      <c r="E208" s="279"/>
      <c r="F208" s="279"/>
    </row>
    <row r="209" spans="1:6" s="219" customFormat="1" ht="12.75">
      <c r="A209" s="218"/>
      <c r="B209" s="220"/>
      <c r="C209" s="220"/>
      <c r="D209" s="218"/>
      <c r="E209" s="279"/>
      <c r="F209" s="279"/>
    </row>
    <row r="210" spans="1:6" s="219" customFormat="1" ht="12.75">
      <c r="A210" s="218"/>
      <c r="B210" s="220"/>
      <c r="C210" s="220"/>
      <c r="D210" s="218"/>
      <c r="E210" s="279"/>
      <c r="F210" s="279"/>
    </row>
    <row r="211" spans="1:6" s="219" customFormat="1" ht="12.75">
      <c r="A211" s="218"/>
      <c r="B211" s="220"/>
      <c r="C211" s="220"/>
      <c r="D211" s="218"/>
      <c r="E211" s="279"/>
      <c r="F211" s="279"/>
    </row>
    <row r="212" spans="1:6" s="219" customFormat="1" ht="12.75">
      <c r="A212" s="218"/>
      <c r="B212" s="220"/>
      <c r="C212" s="220"/>
      <c r="D212" s="218"/>
      <c r="E212" s="279"/>
      <c r="F212" s="279"/>
    </row>
    <row r="213" spans="1:6" s="219" customFormat="1" ht="12.75">
      <c r="A213" s="218"/>
      <c r="B213" s="220"/>
      <c r="C213" s="220"/>
      <c r="D213" s="218"/>
      <c r="E213" s="279"/>
      <c r="F213" s="279"/>
    </row>
    <row r="214" spans="1:6" s="219" customFormat="1" ht="12.75">
      <c r="A214" s="218"/>
      <c r="B214" s="220"/>
      <c r="C214" s="220"/>
      <c r="D214" s="218"/>
      <c r="E214" s="279"/>
      <c r="F214" s="279"/>
    </row>
    <row r="215" spans="1:6" s="219" customFormat="1" ht="12.75">
      <c r="A215" s="218"/>
      <c r="B215" s="220"/>
      <c r="C215" s="220"/>
      <c r="D215" s="218"/>
      <c r="E215" s="279"/>
      <c r="F215" s="279"/>
    </row>
    <row r="216" spans="1:6" s="219" customFormat="1" ht="12.75">
      <c r="A216" s="218"/>
      <c r="B216" s="220"/>
      <c r="C216" s="220"/>
      <c r="D216" s="218"/>
      <c r="E216" s="279"/>
      <c r="F216" s="279"/>
    </row>
    <row r="217" spans="1:6" s="219" customFormat="1" ht="12.75">
      <c r="A217" s="218"/>
      <c r="B217" s="220"/>
      <c r="C217" s="220"/>
      <c r="D217" s="218"/>
      <c r="E217" s="279"/>
      <c r="F217" s="279"/>
    </row>
    <row r="218" spans="1:6" s="219" customFormat="1" ht="12.75">
      <c r="A218" s="218"/>
      <c r="B218" s="220"/>
      <c r="C218" s="220"/>
      <c r="D218" s="218"/>
      <c r="E218" s="279"/>
      <c r="F218" s="279"/>
    </row>
    <row r="219" spans="1:6" s="219" customFormat="1" ht="12.75">
      <c r="A219" s="218"/>
      <c r="B219" s="220"/>
      <c r="C219" s="220"/>
      <c r="D219" s="218"/>
      <c r="E219" s="279"/>
      <c r="F219" s="279"/>
    </row>
    <row r="220" spans="1:6" s="219" customFormat="1" ht="12.75">
      <c r="A220" s="218"/>
      <c r="B220" s="220"/>
      <c r="C220" s="220"/>
      <c r="D220" s="218"/>
      <c r="E220" s="279"/>
      <c r="F220" s="279"/>
    </row>
    <row r="221" spans="1:6" s="219" customFormat="1" ht="12.75">
      <c r="A221" s="218"/>
      <c r="B221" s="220"/>
      <c r="C221" s="220"/>
      <c r="D221" s="218"/>
      <c r="E221" s="279"/>
      <c r="F221" s="279"/>
    </row>
    <row r="222" spans="1:6" s="219" customFormat="1" ht="12.75">
      <c r="A222" s="218"/>
      <c r="B222" s="220"/>
      <c r="C222" s="220"/>
      <c r="D222" s="218"/>
      <c r="E222" s="279"/>
      <c r="F222" s="279"/>
    </row>
    <row r="223" spans="1:6" s="219" customFormat="1" ht="12.75">
      <c r="A223" s="218"/>
      <c r="B223" s="220"/>
      <c r="C223" s="220"/>
      <c r="D223" s="218"/>
      <c r="E223" s="279"/>
      <c r="F223" s="279"/>
    </row>
    <row r="224" spans="1:6" s="219" customFormat="1" ht="12.75">
      <c r="A224" s="218"/>
      <c r="B224" s="220"/>
      <c r="C224" s="220"/>
      <c r="D224" s="218"/>
      <c r="E224" s="279"/>
      <c r="F224" s="279"/>
    </row>
    <row r="225" spans="1:6" s="219" customFormat="1" ht="12.75">
      <c r="A225" s="218"/>
      <c r="B225" s="220"/>
      <c r="C225" s="220"/>
      <c r="D225" s="218"/>
      <c r="E225" s="279"/>
      <c r="F225" s="279"/>
    </row>
    <row r="226" spans="1:6" s="219" customFormat="1" ht="12.75">
      <c r="A226" s="218"/>
      <c r="B226" s="220"/>
      <c r="C226" s="220"/>
      <c r="D226" s="218"/>
      <c r="E226" s="279"/>
      <c r="F226" s="279"/>
    </row>
    <row r="227" spans="1:6" s="219" customFormat="1" ht="12.75">
      <c r="A227" s="218"/>
      <c r="B227" s="220"/>
      <c r="C227" s="220"/>
      <c r="D227" s="218"/>
      <c r="E227" s="279"/>
      <c r="F227" s="279"/>
    </row>
    <row r="228" spans="1:6" s="219" customFormat="1" ht="12.75">
      <c r="A228" s="218"/>
      <c r="B228" s="220"/>
      <c r="C228" s="220"/>
      <c r="D228" s="218"/>
      <c r="E228" s="279"/>
      <c r="F228" s="279"/>
    </row>
    <row r="229" spans="1:6" s="219" customFormat="1" ht="12.75">
      <c r="A229" s="218"/>
      <c r="B229" s="220"/>
      <c r="C229" s="220"/>
      <c r="D229" s="218"/>
      <c r="E229" s="279"/>
      <c r="F229" s="279"/>
    </row>
    <row r="230" spans="1:6" s="219" customFormat="1" ht="12.75">
      <c r="A230" s="218"/>
      <c r="B230" s="220"/>
      <c r="C230" s="220"/>
      <c r="D230" s="218"/>
      <c r="E230" s="279"/>
      <c r="F230" s="279"/>
    </row>
    <row r="231" spans="1:6" s="219" customFormat="1" ht="12.75">
      <c r="A231" s="218"/>
      <c r="B231" s="220"/>
      <c r="C231" s="220"/>
      <c r="D231" s="218"/>
      <c r="E231" s="279"/>
      <c r="F231" s="279"/>
    </row>
    <row r="232" spans="1:6" s="219" customFormat="1" ht="12.75">
      <c r="A232" s="218"/>
      <c r="B232" s="220"/>
      <c r="C232" s="220"/>
      <c r="D232" s="218"/>
      <c r="E232" s="279"/>
      <c r="F232" s="279"/>
    </row>
    <row r="233" spans="1:6" s="219" customFormat="1" ht="12.75">
      <c r="A233" s="218"/>
      <c r="B233" s="220"/>
      <c r="C233" s="220"/>
      <c r="D233" s="218"/>
      <c r="E233" s="279"/>
      <c r="F233" s="279"/>
    </row>
    <row r="234" spans="1:6" s="219" customFormat="1" ht="12.75">
      <c r="A234" s="218"/>
      <c r="B234" s="220"/>
      <c r="C234" s="220"/>
      <c r="D234" s="218"/>
      <c r="E234" s="279"/>
      <c r="F234" s="279"/>
    </row>
    <row r="235" spans="1:6" s="219" customFormat="1" ht="12.75">
      <c r="A235" s="218"/>
      <c r="B235" s="220"/>
      <c r="C235" s="220"/>
      <c r="D235" s="218"/>
      <c r="E235" s="279"/>
      <c r="F235" s="279"/>
    </row>
    <row r="236" spans="1:6" s="219" customFormat="1" ht="12.75">
      <c r="A236" s="218"/>
      <c r="B236" s="220"/>
      <c r="C236" s="220"/>
      <c r="D236" s="218"/>
      <c r="E236" s="279"/>
      <c r="F236" s="279"/>
    </row>
    <row r="237" spans="1:6" s="219" customFormat="1" ht="12.75">
      <c r="A237" s="218"/>
      <c r="B237" s="220"/>
      <c r="C237" s="220"/>
      <c r="D237" s="218"/>
      <c r="E237" s="279"/>
      <c r="F237" s="279"/>
    </row>
    <row r="238" spans="1:6" s="219" customFormat="1" ht="12.75">
      <c r="A238" s="218"/>
      <c r="B238" s="220"/>
      <c r="C238" s="220"/>
      <c r="D238" s="218"/>
      <c r="E238" s="279"/>
      <c r="F238" s="279"/>
    </row>
    <row r="239" spans="1:6" s="219" customFormat="1" ht="12.75">
      <c r="A239" s="218"/>
      <c r="B239" s="220"/>
      <c r="C239" s="220"/>
      <c r="D239" s="218"/>
      <c r="E239" s="279"/>
      <c r="F239" s="279"/>
    </row>
    <row r="240" spans="1:6" s="219" customFormat="1" ht="12.75">
      <c r="A240" s="218"/>
      <c r="B240" s="220"/>
      <c r="C240" s="220"/>
      <c r="D240" s="218"/>
      <c r="E240" s="279"/>
      <c r="F240" s="279"/>
    </row>
    <row r="241" spans="1:6" s="219" customFormat="1" ht="12.75">
      <c r="A241" s="218"/>
      <c r="B241" s="220"/>
      <c r="C241" s="220"/>
      <c r="D241" s="218"/>
      <c r="E241" s="279"/>
      <c r="F241" s="279"/>
    </row>
    <row r="242" spans="1:6" s="219" customFormat="1" ht="12.75">
      <c r="A242" s="218"/>
      <c r="B242" s="220"/>
      <c r="C242" s="220"/>
      <c r="D242" s="218"/>
      <c r="E242" s="279"/>
      <c r="F242" s="279"/>
    </row>
    <row r="243" spans="1:6" s="219" customFormat="1" ht="12.75">
      <c r="A243" s="218"/>
      <c r="B243" s="220"/>
      <c r="C243" s="220"/>
      <c r="D243" s="218"/>
      <c r="E243" s="279"/>
      <c r="F243" s="279"/>
    </row>
    <row r="244" spans="1:6" s="219" customFormat="1" ht="12.75">
      <c r="A244" s="218"/>
      <c r="B244" s="220"/>
      <c r="C244" s="220"/>
      <c r="D244" s="218"/>
      <c r="E244" s="279"/>
      <c r="F244" s="279"/>
    </row>
    <row r="245" spans="1:6" s="219" customFormat="1" ht="12.75">
      <c r="A245" s="218"/>
      <c r="B245" s="220"/>
      <c r="C245" s="220"/>
      <c r="D245" s="218"/>
      <c r="E245" s="279"/>
      <c r="F245" s="279"/>
    </row>
    <row r="246" spans="1:6" s="219" customFormat="1" ht="12.75">
      <c r="A246" s="218"/>
      <c r="B246" s="220"/>
      <c r="C246" s="220"/>
      <c r="D246" s="218"/>
      <c r="E246" s="279"/>
      <c r="F246" s="279"/>
    </row>
    <row r="247" spans="1:6" s="219" customFormat="1" ht="12.75">
      <c r="A247" s="218"/>
      <c r="B247" s="220"/>
      <c r="C247" s="220"/>
      <c r="D247" s="218"/>
      <c r="E247" s="279"/>
      <c r="F247" s="279"/>
    </row>
    <row r="248" spans="1:6" s="219" customFormat="1" ht="12.75">
      <c r="A248" s="218"/>
      <c r="B248" s="220"/>
      <c r="C248" s="220"/>
      <c r="D248" s="218"/>
      <c r="E248" s="279"/>
      <c r="F248" s="279"/>
    </row>
    <row r="249" spans="1:6" s="219" customFormat="1" ht="12.75">
      <c r="A249" s="218"/>
      <c r="B249" s="220"/>
      <c r="C249" s="220"/>
      <c r="D249" s="218"/>
      <c r="E249" s="279"/>
      <c r="F249" s="279"/>
    </row>
    <row r="250" spans="1:6" s="219" customFormat="1" ht="12.75">
      <c r="A250" s="218"/>
      <c r="B250" s="220"/>
      <c r="C250" s="220"/>
      <c r="D250" s="218"/>
      <c r="E250" s="279"/>
      <c r="F250" s="279"/>
    </row>
    <row r="251" spans="1:6" s="219" customFormat="1" ht="12.75">
      <c r="A251" s="218"/>
      <c r="B251" s="220"/>
      <c r="C251" s="220"/>
      <c r="D251" s="218"/>
      <c r="E251" s="279"/>
      <c r="F251" s="279"/>
    </row>
    <row r="252" spans="1:6" s="219" customFormat="1" ht="12.75">
      <c r="A252" s="218"/>
      <c r="B252" s="220"/>
      <c r="C252" s="220"/>
      <c r="D252" s="218"/>
      <c r="E252" s="279"/>
      <c r="F252" s="279"/>
    </row>
    <row r="253" spans="1:6" s="219" customFormat="1" ht="12.75">
      <c r="A253" s="218"/>
      <c r="B253" s="220"/>
      <c r="C253" s="220"/>
      <c r="D253" s="218"/>
      <c r="E253" s="279"/>
      <c r="F253" s="279"/>
    </row>
    <row r="254" spans="1:6" s="219" customFormat="1" ht="12.75">
      <c r="A254" s="218"/>
      <c r="B254" s="220"/>
      <c r="C254" s="220"/>
      <c r="D254" s="218"/>
      <c r="E254" s="279"/>
      <c r="F254" s="279"/>
    </row>
    <row r="255" spans="1:6" s="219" customFormat="1" ht="12.75">
      <c r="A255" s="218"/>
      <c r="B255" s="220"/>
      <c r="C255" s="220"/>
      <c r="D255" s="218"/>
      <c r="E255" s="279"/>
      <c r="F255" s="279"/>
    </row>
    <row r="256" spans="1:6" s="219" customFormat="1" ht="12.75">
      <c r="A256" s="218"/>
      <c r="B256" s="220"/>
      <c r="C256" s="220"/>
      <c r="D256" s="218"/>
      <c r="E256" s="279"/>
      <c r="F256" s="279"/>
    </row>
    <row r="257" spans="1:6" s="219" customFormat="1" ht="12.75">
      <c r="A257" s="218"/>
      <c r="B257" s="220"/>
      <c r="C257" s="220"/>
      <c r="D257" s="218"/>
      <c r="E257" s="279"/>
      <c r="F257" s="279"/>
    </row>
    <row r="258" spans="1:6" s="219" customFormat="1" ht="12.75">
      <c r="A258" s="218"/>
      <c r="B258" s="220"/>
      <c r="C258" s="220"/>
      <c r="D258" s="218"/>
      <c r="E258" s="279"/>
      <c r="F258" s="279"/>
    </row>
    <row r="259" spans="1:6" s="219" customFormat="1" ht="12.75">
      <c r="A259" s="218"/>
      <c r="B259" s="220"/>
      <c r="C259" s="220"/>
      <c r="D259" s="218"/>
      <c r="E259" s="279"/>
      <c r="F259" s="279"/>
    </row>
    <row r="260" spans="1:6" s="219" customFormat="1" ht="12.75">
      <c r="A260" s="218"/>
      <c r="B260" s="220"/>
      <c r="C260" s="220"/>
      <c r="D260" s="218"/>
      <c r="E260" s="279"/>
      <c r="F260" s="279"/>
    </row>
    <row r="261" spans="1:6" s="219" customFormat="1" ht="12.75">
      <c r="A261" s="218"/>
      <c r="B261" s="220"/>
      <c r="C261" s="220"/>
      <c r="D261" s="218"/>
      <c r="E261" s="279"/>
      <c r="F261" s="279"/>
    </row>
    <row r="262" spans="1:6" s="219" customFormat="1" ht="12.75">
      <c r="A262" s="218"/>
      <c r="B262" s="220"/>
      <c r="C262" s="220"/>
      <c r="D262" s="218"/>
      <c r="E262" s="279"/>
      <c r="F262" s="279"/>
    </row>
    <row r="263" spans="1:6" s="219" customFormat="1" ht="12.75">
      <c r="A263" s="218"/>
      <c r="B263" s="220"/>
      <c r="C263" s="220"/>
      <c r="D263" s="218"/>
      <c r="E263" s="279"/>
      <c r="F263" s="279"/>
    </row>
    <row r="264" spans="1:6" s="219" customFormat="1" ht="12.75">
      <c r="A264" s="218"/>
      <c r="B264" s="220"/>
      <c r="C264" s="220"/>
      <c r="D264" s="218"/>
      <c r="E264" s="279"/>
      <c r="F264" s="279"/>
    </row>
    <row r="265" spans="1:6" s="219" customFormat="1" ht="12.75">
      <c r="A265" s="218"/>
      <c r="B265" s="220"/>
      <c r="C265" s="220"/>
      <c r="D265" s="218"/>
      <c r="E265" s="279"/>
      <c r="F265" s="279"/>
    </row>
    <row r="266" spans="1:6" s="219" customFormat="1" ht="12.75">
      <c r="A266" s="218"/>
      <c r="B266" s="220"/>
      <c r="C266" s="220"/>
      <c r="D266" s="218"/>
      <c r="E266" s="279"/>
      <c r="F266" s="279"/>
    </row>
    <row r="267" spans="1:6" s="219" customFormat="1" ht="12.75">
      <c r="A267" s="218"/>
      <c r="B267" s="220"/>
      <c r="C267" s="220"/>
      <c r="D267" s="218"/>
      <c r="E267" s="279"/>
      <c r="F267" s="279"/>
    </row>
    <row r="268" spans="1:6" s="219" customFormat="1" ht="12.75">
      <c r="A268" s="218"/>
      <c r="B268" s="220"/>
      <c r="C268" s="220"/>
      <c r="D268" s="218"/>
      <c r="E268" s="279"/>
      <c r="F268" s="279"/>
    </row>
    <row r="269" spans="1:6" s="219" customFormat="1" ht="12.75">
      <c r="A269" s="218"/>
      <c r="B269" s="220"/>
      <c r="C269" s="220"/>
      <c r="D269" s="218"/>
      <c r="E269" s="279"/>
      <c r="F269" s="279"/>
    </row>
    <row r="270" spans="1:6" s="219" customFormat="1" ht="12.75">
      <c r="A270" s="218"/>
      <c r="B270" s="220"/>
      <c r="C270" s="220"/>
      <c r="D270" s="218"/>
      <c r="E270" s="279"/>
      <c r="F270" s="279"/>
    </row>
    <row r="271" spans="1:6" s="219" customFormat="1" ht="12.75">
      <c r="A271" s="218"/>
      <c r="B271" s="220"/>
      <c r="C271" s="220"/>
      <c r="D271" s="218"/>
      <c r="E271" s="279"/>
      <c r="F271" s="279"/>
    </row>
    <row r="272" spans="1:6" s="219" customFormat="1" ht="12.75">
      <c r="A272" s="218"/>
      <c r="B272" s="220"/>
      <c r="C272" s="220"/>
      <c r="D272" s="218"/>
      <c r="E272" s="279"/>
      <c r="F272" s="279"/>
    </row>
    <row r="273" spans="1:6" s="219" customFormat="1" ht="12.75">
      <c r="A273" s="218"/>
      <c r="B273" s="220"/>
      <c r="C273" s="220"/>
      <c r="D273" s="218"/>
      <c r="E273" s="279"/>
      <c r="F273" s="279"/>
    </row>
    <row r="274" spans="1:6" s="219" customFormat="1" ht="12.75">
      <c r="A274" s="218"/>
      <c r="B274" s="220"/>
      <c r="C274" s="220"/>
      <c r="D274" s="218"/>
      <c r="E274" s="279"/>
      <c r="F274" s="279"/>
    </row>
    <row r="275" spans="1:6" s="219" customFormat="1" ht="12.75">
      <c r="A275" s="218"/>
      <c r="B275" s="220"/>
      <c r="C275" s="220"/>
      <c r="D275" s="218"/>
      <c r="E275" s="279"/>
      <c r="F275" s="279"/>
    </row>
    <row r="276" spans="1:6" s="219" customFormat="1" ht="12.75">
      <c r="A276" s="218"/>
      <c r="B276" s="220"/>
      <c r="C276" s="220"/>
      <c r="D276" s="218"/>
      <c r="E276" s="279"/>
      <c r="F276" s="279"/>
    </row>
    <row r="277" spans="1:6" s="219" customFormat="1" ht="12.75">
      <c r="A277" s="218"/>
      <c r="B277" s="220"/>
      <c r="C277" s="220"/>
      <c r="D277" s="218"/>
      <c r="E277" s="279"/>
      <c r="F277" s="279"/>
    </row>
    <row r="278" spans="1:6" s="219" customFormat="1" ht="12.75">
      <c r="A278" s="218"/>
      <c r="B278" s="220"/>
      <c r="C278" s="220"/>
      <c r="D278" s="218"/>
      <c r="E278" s="279"/>
      <c r="F278" s="279"/>
    </row>
    <row r="279" spans="1:6" s="219" customFormat="1" ht="12.75">
      <c r="A279" s="218"/>
      <c r="B279" s="220"/>
      <c r="C279" s="220"/>
      <c r="D279" s="218"/>
      <c r="E279" s="279"/>
      <c r="F279" s="279"/>
    </row>
    <row r="280" spans="1:6" s="219" customFormat="1" ht="12.75">
      <c r="A280" s="218"/>
      <c r="B280" s="220"/>
      <c r="C280" s="220"/>
      <c r="D280" s="218"/>
      <c r="E280" s="279"/>
      <c r="F280" s="279"/>
    </row>
    <row r="281" spans="1:6" s="219" customFormat="1" ht="12.75">
      <c r="A281" s="218"/>
      <c r="B281" s="220"/>
      <c r="C281" s="220"/>
      <c r="D281" s="218"/>
      <c r="E281" s="279"/>
      <c r="F281" s="279"/>
    </row>
    <row r="282" spans="1:6" s="219" customFormat="1" ht="12.75">
      <c r="A282" s="218"/>
      <c r="B282" s="220"/>
      <c r="C282" s="220"/>
      <c r="D282" s="218"/>
      <c r="E282" s="279"/>
      <c r="F282" s="279"/>
    </row>
    <row r="283" spans="1:6" s="219" customFormat="1" ht="12.75">
      <c r="A283" s="218"/>
      <c r="B283" s="220"/>
      <c r="C283" s="220"/>
      <c r="D283" s="218"/>
      <c r="E283" s="279"/>
      <c r="F283" s="279"/>
    </row>
    <row r="284" spans="1:6" s="219" customFormat="1" ht="12.75">
      <c r="A284" s="218"/>
      <c r="B284" s="220"/>
      <c r="C284" s="220"/>
      <c r="D284" s="218"/>
      <c r="E284" s="279"/>
      <c r="F284" s="279"/>
    </row>
    <row r="285" spans="1:6" s="219" customFormat="1" ht="12.75">
      <c r="A285" s="218"/>
      <c r="B285" s="220"/>
      <c r="C285" s="220"/>
      <c r="D285" s="218"/>
      <c r="E285" s="279"/>
      <c r="F285" s="279"/>
    </row>
    <row r="286" spans="1:6" s="219" customFormat="1" ht="12.75">
      <c r="A286" s="218"/>
      <c r="B286" s="220"/>
      <c r="C286" s="220"/>
      <c r="D286" s="218"/>
      <c r="E286" s="279"/>
      <c r="F286" s="279"/>
    </row>
    <row r="287" spans="1:6" s="219" customFormat="1" ht="12.75">
      <c r="A287" s="218"/>
      <c r="B287" s="220"/>
      <c r="C287" s="220"/>
      <c r="D287" s="218"/>
      <c r="E287" s="279"/>
      <c r="F287" s="279"/>
    </row>
    <row r="288" spans="1:6" s="219" customFormat="1" ht="12.75">
      <c r="A288" s="218"/>
      <c r="B288" s="220"/>
      <c r="C288" s="220"/>
      <c r="D288" s="218"/>
      <c r="E288" s="279"/>
      <c r="F288" s="279"/>
    </row>
    <row r="289" spans="1:6" s="219" customFormat="1" ht="12.75">
      <c r="A289" s="218"/>
      <c r="B289" s="220"/>
      <c r="C289" s="220"/>
      <c r="D289" s="218"/>
      <c r="E289" s="279"/>
      <c r="F289" s="279"/>
    </row>
    <row r="290" spans="1:6" s="219" customFormat="1" ht="12.75">
      <c r="A290" s="218"/>
      <c r="B290" s="220"/>
      <c r="C290" s="220"/>
      <c r="D290" s="218"/>
      <c r="E290" s="279"/>
      <c r="F290" s="279"/>
    </row>
    <row r="291" spans="1:6" s="219" customFormat="1" ht="12.75">
      <c r="A291" s="218"/>
      <c r="B291" s="220"/>
      <c r="C291" s="220"/>
      <c r="D291" s="218"/>
      <c r="E291" s="279"/>
      <c r="F291" s="279"/>
    </row>
    <row r="292" spans="1:6" s="219" customFormat="1" ht="12.75">
      <c r="A292" s="218"/>
      <c r="B292" s="220"/>
      <c r="C292" s="220"/>
      <c r="D292" s="218"/>
      <c r="E292" s="279"/>
      <c r="F292" s="279"/>
    </row>
    <row r="293" spans="1:6" s="219" customFormat="1" ht="12.75">
      <c r="A293" s="218"/>
      <c r="B293" s="220"/>
      <c r="C293" s="220"/>
      <c r="D293" s="218"/>
      <c r="E293" s="279"/>
      <c r="F293" s="279"/>
    </row>
    <row r="294" spans="1:6" s="219" customFormat="1" ht="12.75">
      <c r="A294" s="218"/>
      <c r="B294" s="220"/>
      <c r="C294" s="220"/>
      <c r="D294" s="218"/>
      <c r="E294" s="279"/>
      <c r="F294" s="279"/>
    </row>
    <row r="295" spans="1:6" s="219" customFormat="1" ht="12.75">
      <c r="A295" s="218"/>
      <c r="B295" s="220"/>
      <c r="C295" s="220"/>
      <c r="D295" s="218"/>
      <c r="E295" s="279"/>
      <c r="F295" s="279"/>
    </row>
    <row r="296" spans="1:6" s="219" customFormat="1" ht="12.75">
      <c r="A296" s="218"/>
      <c r="B296" s="220"/>
      <c r="C296" s="220"/>
      <c r="D296" s="218"/>
      <c r="E296" s="279"/>
      <c r="F296" s="279"/>
    </row>
    <row r="297" spans="1:6" s="219" customFormat="1" ht="12.75">
      <c r="A297" s="218"/>
      <c r="B297" s="220"/>
      <c r="C297" s="220"/>
      <c r="D297" s="218"/>
      <c r="E297" s="279"/>
      <c r="F297" s="279"/>
    </row>
    <row r="298" spans="1:6" s="219" customFormat="1" ht="12.75">
      <c r="A298" s="218"/>
      <c r="B298" s="220"/>
      <c r="C298" s="220"/>
      <c r="D298" s="218"/>
      <c r="E298" s="279"/>
      <c r="F298" s="279"/>
    </row>
    <row r="299" spans="1:6" s="219" customFormat="1" ht="12.75">
      <c r="A299" s="218"/>
      <c r="B299" s="220"/>
      <c r="C299" s="220"/>
      <c r="D299" s="218"/>
      <c r="E299" s="279"/>
      <c r="F299" s="279"/>
    </row>
    <row r="300" spans="1:6" s="219" customFormat="1" ht="12.75">
      <c r="A300" s="218"/>
      <c r="B300" s="220"/>
      <c r="C300" s="220"/>
      <c r="D300" s="218"/>
      <c r="E300" s="279"/>
      <c r="F300" s="279"/>
    </row>
    <row r="301" spans="1:6" s="219" customFormat="1" ht="12.75">
      <c r="A301" s="218"/>
      <c r="B301" s="220"/>
      <c r="C301" s="220"/>
      <c r="D301" s="218"/>
      <c r="E301" s="279"/>
      <c r="F301" s="279"/>
    </row>
    <row r="302" spans="1:6" s="219" customFormat="1" ht="12.75">
      <c r="A302" s="218"/>
      <c r="B302" s="220"/>
      <c r="C302" s="220"/>
      <c r="D302" s="218"/>
      <c r="E302" s="279"/>
      <c r="F302" s="279"/>
    </row>
    <row r="303" spans="1:6" s="219" customFormat="1" ht="12.75">
      <c r="A303" s="218"/>
      <c r="B303" s="220"/>
      <c r="C303" s="220"/>
      <c r="D303" s="218"/>
      <c r="E303" s="279"/>
      <c r="F303" s="279"/>
    </row>
    <row r="304" spans="1:6" s="219" customFormat="1" ht="12.75">
      <c r="A304" s="218"/>
      <c r="B304" s="220"/>
      <c r="C304" s="220"/>
      <c r="D304" s="218"/>
      <c r="E304" s="279"/>
      <c r="F304" s="279"/>
    </row>
    <row r="305" spans="1:6" s="219" customFormat="1" ht="12.75">
      <c r="A305" s="218"/>
      <c r="B305" s="220"/>
      <c r="C305" s="220"/>
      <c r="D305" s="218"/>
      <c r="E305" s="279"/>
      <c r="F305" s="279"/>
    </row>
    <row r="306" spans="1:6" s="219" customFormat="1" ht="12.75">
      <c r="A306" s="218"/>
      <c r="B306" s="220"/>
      <c r="C306" s="220"/>
      <c r="D306" s="218"/>
      <c r="E306" s="279"/>
      <c r="F306" s="279"/>
    </row>
    <row r="307" spans="1:6" s="219" customFormat="1" ht="12.75">
      <c r="A307" s="218"/>
      <c r="B307" s="220"/>
      <c r="C307" s="220"/>
      <c r="D307" s="218"/>
      <c r="E307" s="279"/>
      <c r="F307" s="279"/>
    </row>
    <row r="308" spans="1:6" s="219" customFormat="1" ht="12.75">
      <c r="A308" s="218"/>
      <c r="B308" s="220"/>
      <c r="C308" s="220"/>
      <c r="D308" s="218"/>
      <c r="E308" s="279"/>
      <c r="F308" s="279"/>
    </row>
    <row r="309" spans="1:6" s="219" customFormat="1" ht="12.75">
      <c r="A309" s="218"/>
      <c r="B309" s="220"/>
      <c r="C309" s="220"/>
      <c r="D309" s="218"/>
      <c r="E309" s="279"/>
      <c r="F309" s="279"/>
    </row>
    <row r="310" spans="1:6" s="219" customFormat="1" ht="12.75">
      <c r="A310" s="218"/>
      <c r="B310" s="220"/>
      <c r="C310" s="220"/>
      <c r="D310" s="218"/>
      <c r="E310" s="279"/>
      <c r="F310" s="279"/>
    </row>
    <row r="311" spans="1:6" s="219" customFormat="1" ht="12.75">
      <c r="A311" s="218"/>
      <c r="B311" s="220"/>
      <c r="C311" s="220"/>
      <c r="D311" s="218"/>
      <c r="E311" s="279"/>
      <c r="F311" s="279"/>
    </row>
    <row r="312" spans="1:6" s="219" customFormat="1" ht="12.75">
      <c r="A312" s="218"/>
      <c r="B312" s="220"/>
      <c r="C312" s="220"/>
      <c r="D312" s="218"/>
      <c r="E312" s="279"/>
      <c r="F312" s="279"/>
    </row>
    <row r="313" spans="1:6" s="219" customFormat="1" ht="12.75">
      <c r="A313" s="218"/>
      <c r="B313" s="220"/>
      <c r="C313" s="220"/>
      <c r="D313" s="218"/>
      <c r="E313" s="279"/>
      <c r="F313" s="279"/>
    </row>
    <row r="314" spans="1:6" s="219" customFormat="1" ht="12.75">
      <c r="A314" s="218"/>
      <c r="B314" s="220"/>
      <c r="C314" s="220"/>
      <c r="D314" s="218"/>
      <c r="E314" s="279"/>
      <c r="F314" s="279"/>
    </row>
    <row r="315" spans="1:6" s="219" customFormat="1" ht="12.75">
      <c r="A315" s="218"/>
      <c r="B315" s="220"/>
      <c r="C315" s="220"/>
      <c r="D315" s="218"/>
      <c r="E315" s="279"/>
      <c r="F315" s="279"/>
    </row>
    <row r="316" spans="1:6" s="219" customFormat="1" ht="12.75">
      <c r="A316" s="218"/>
      <c r="B316" s="220"/>
      <c r="C316" s="220"/>
      <c r="D316" s="218"/>
      <c r="E316" s="279"/>
      <c r="F316" s="279"/>
    </row>
    <row r="317" spans="1:6" s="219" customFormat="1" ht="12.75">
      <c r="A317" s="218"/>
      <c r="B317" s="220"/>
      <c r="C317" s="220"/>
      <c r="D317" s="218"/>
      <c r="E317" s="279"/>
      <c r="F317" s="279"/>
    </row>
    <row r="318" spans="1:6" s="219" customFormat="1" ht="12.75">
      <c r="A318" s="218"/>
      <c r="B318" s="220"/>
      <c r="C318" s="220"/>
      <c r="D318" s="218"/>
      <c r="E318" s="279"/>
      <c r="F318" s="279"/>
    </row>
    <row r="319" spans="1:6" s="219" customFormat="1" ht="12.75">
      <c r="A319" s="218"/>
      <c r="B319" s="220"/>
      <c r="C319" s="220"/>
      <c r="D319" s="218"/>
      <c r="E319" s="279"/>
      <c r="F319" s="279"/>
    </row>
    <row r="320" spans="1:6" s="219" customFormat="1" ht="12.75">
      <c r="A320" s="218"/>
      <c r="B320" s="220"/>
      <c r="C320" s="220"/>
      <c r="D320" s="218"/>
      <c r="E320" s="279"/>
      <c r="F320" s="279"/>
    </row>
    <row r="321" spans="1:6" s="219" customFormat="1" ht="12.75">
      <c r="A321" s="218"/>
      <c r="B321" s="220"/>
      <c r="C321" s="220"/>
      <c r="D321" s="218"/>
      <c r="E321" s="279"/>
      <c r="F321" s="279"/>
    </row>
    <row r="322" spans="1:6" s="219" customFormat="1" ht="12.75">
      <c r="A322" s="218"/>
      <c r="B322" s="220"/>
      <c r="C322" s="220"/>
      <c r="D322" s="218"/>
      <c r="E322" s="279"/>
      <c r="F322" s="279"/>
    </row>
    <row r="323" spans="1:6" s="219" customFormat="1" ht="12.75">
      <c r="A323" s="218"/>
      <c r="B323" s="220"/>
      <c r="C323" s="220"/>
      <c r="D323" s="218"/>
      <c r="E323" s="279"/>
      <c r="F323" s="279"/>
    </row>
    <row r="324" spans="1:6" s="219" customFormat="1" ht="12.75">
      <c r="A324" s="218"/>
      <c r="B324" s="220"/>
      <c r="C324" s="220"/>
      <c r="D324" s="218"/>
      <c r="E324" s="279"/>
      <c r="F324" s="279"/>
    </row>
    <row r="325" spans="1:6" s="219" customFormat="1" ht="12.75">
      <c r="A325" s="218"/>
      <c r="B325" s="220"/>
      <c r="C325" s="220"/>
      <c r="D325" s="218"/>
      <c r="E325" s="279"/>
      <c r="F325" s="279"/>
    </row>
    <row r="326" spans="1:6" s="219" customFormat="1" ht="12.75">
      <c r="A326" s="218"/>
      <c r="B326" s="220"/>
      <c r="C326" s="220"/>
      <c r="D326" s="218"/>
      <c r="E326" s="279"/>
      <c r="F326" s="279"/>
    </row>
    <row r="327" spans="1:6" s="219" customFormat="1" ht="12.75">
      <c r="A327" s="218"/>
      <c r="B327" s="220"/>
      <c r="C327" s="220"/>
      <c r="D327" s="218"/>
      <c r="E327" s="279"/>
      <c r="F327" s="279"/>
    </row>
    <row r="328" spans="1:6" s="219" customFormat="1" ht="12.75">
      <c r="A328" s="218"/>
      <c r="B328" s="220"/>
      <c r="C328" s="220"/>
      <c r="D328" s="218"/>
      <c r="E328" s="279"/>
      <c r="F328" s="279"/>
    </row>
    <row r="329" spans="1:6" s="219" customFormat="1" ht="12.75">
      <c r="A329" s="218"/>
      <c r="B329" s="220"/>
      <c r="C329" s="220"/>
      <c r="D329" s="218"/>
      <c r="E329" s="279"/>
      <c r="F329" s="279"/>
    </row>
    <row r="330" spans="1:6" s="219" customFormat="1" ht="12.75">
      <c r="A330" s="218"/>
      <c r="B330" s="220"/>
      <c r="C330" s="220"/>
      <c r="D330" s="218"/>
      <c r="E330" s="279"/>
      <c r="F330" s="279"/>
    </row>
    <row r="331" spans="1:6" s="219" customFormat="1" ht="12.75">
      <c r="A331" s="218"/>
      <c r="B331" s="220"/>
      <c r="C331" s="220"/>
      <c r="D331" s="218"/>
      <c r="E331" s="279"/>
      <c r="F331" s="279"/>
    </row>
    <row r="332" spans="1:6" s="219" customFormat="1" ht="12.75">
      <c r="A332" s="218"/>
      <c r="B332" s="220"/>
      <c r="C332" s="220"/>
      <c r="D332" s="218"/>
      <c r="E332" s="279"/>
      <c r="F332" s="279"/>
    </row>
    <row r="333" spans="1:6" s="219" customFormat="1" ht="12.75">
      <c r="A333" s="218"/>
      <c r="B333" s="220"/>
      <c r="C333" s="220"/>
      <c r="D333" s="218"/>
      <c r="E333" s="279"/>
      <c r="F333" s="279"/>
    </row>
    <row r="334" spans="1:6" s="219" customFormat="1" ht="12.75">
      <c r="A334" s="218"/>
      <c r="B334" s="220"/>
      <c r="C334" s="220"/>
      <c r="D334" s="218"/>
      <c r="E334" s="279"/>
      <c r="F334" s="279"/>
    </row>
    <row r="335" spans="1:6" s="219" customFormat="1" ht="12.75">
      <c r="A335" s="218"/>
      <c r="B335" s="220"/>
      <c r="C335" s="220"/>
      <c r="D335" s="218"/>
      <c r="E335" s="279"/>
      <c r="F335" s="279"/>
    </row>
    <row r="336" spans="1:6" s="219" customFormat="1" ht="12.75">
      <c r="A336" s="218"/>
      <c r="B336" s="220"/>
      <c r="C336" s="220"/>
      <c r="D336" s="218"/>
      <c r="E336" s="279"/>
      <c r="F336" s="279"/>
    </row>
    <row r="337" spans="1:6" s="219" customFormat="1" ht="12.75">
      <c r="A337" s="218"/>
      <c r="B337" s="220"/>
      <c r="C337" s="220"/>
      <c r="D337" s="218"/>
      <c r="E337" s="279"/>
      <c r="F337" s="279"/>
    </row>
    <row r="338" spans="1:6" s="219" customFormat="1" ht="12.75">
      <c r="A338" s="218"/>
      <c r="B338" s="220"/>
      <c r="C338" s="220"/>
      <c r="D338" s="218"/>
      <c r="E338" s="279"/>
      <c r="F338" s="279"/>
    </row>
    <row r="339" spans="1:6" s="219" customFormat="1" ht="12.75">
      <c r="A339" s="218"/>
      <c r="B339" s="220"/>
      <c r="C339" s="220"/>
      <c r="D339" s="218"/>
      <c r="E339" s="279"/>
      <c r="F339" s="279"/>
    </row>
    <row r="340" spans="1:6" s="219" customFormat="1" ht="12.75">
      <c r="A340" s="218"/>
      <c r="B340" s="220"/>
      <c r="C340" s="220"/>
      <c r="D340" s="218"/>
      <c r="E340" s="279"/>
      <c r="F340" s="279"/>
    </row>
    <row r="341" spans="1:6" s="219" customFormat="1" ht="12.75">
      <c r="A341" s="218"/>
      <c r="B341" s="220"/>
      <c r="C341" s="220"/>
      <c r="D341" s="218"/>
      <c r="E341" s="279"/>
      <c r="F341" s="279"/>
    </row>
    <row r="342" spans="1:6" s="219" customFormat="1" ht="12.75">
      <c r="A342" s="218"/>
      <c r="B342" s="220"/>
      <c r="C342" s="220"/>
      <c r="D342" s="218"/>
      <c r="E342" s="279"/>
      <c r="F342" s="279"/>
    </row>
    <row r="343" spans="1:6" s="219" customFormat="1" ht="12.75">
      <c r="A343" s="218"/>
      <c r="B343" s="220"/>
      <c r="C343" s="220"/>
      <c r="D343" s="218"/>
      <c r="E343" s="279"/>
      <c r="F343" s="279"/>
    </row>
    <row r="344" spans="1:6" s="219" customFormat="1" ht="12.75">
      <c r="A344" s="218"/>
      <c r="B344" s="220"/>
      <c r="C344" s="220"/>
      <c r="D344" s="218"/>
      <c r="E344" s="279"/>
      <c r="F344" s="279"/>
    </row>
    <row r="345" spans="1:6" s="219" customFormat="1" ht="12.75">
      <c r="A345" s="218"/>
      <c r="B345" s="220"/>
      <c r="C345" s="220"/>
      <c r="D345" s="218"/>
      <c r="E345" s="279"/>
      <c r="F345" s="279"/>
    </row>
    <row r="346" spans="1:6" s="219" customFormat="1" ht="12.75">
      <c r="A346" s="218"/>
      <c r="B346" s="220"/>
      <c r="C346" s="220"/>
      <c r="D346" s="218"/>
      <c r="E346" s="279"/>
      <c r="F346" s="279"/>
    </row>
    <row r="347" spans="1:6" s="219" customFormat="1" ht="12.75">
      <c r="A347" s="218"/>
      <c r="B347" s="220"/>
      <c r="C347" s="220"/>
      <c r="D347" s="218"/>
      <c r="E347" s="279"/>
      <c r="F347" s="279"/>
    </row>
    <row r="348" spans="1:6" s="219" customFormat="1" ht="12.75">
      <c r="A348" s="218"/>
      <c r="B348" s="220"/>
      <c r="C348" s="220"/>
      <c r="D348" s="218"/>
      <c r="E348" s="279"/>
      <c r="F348" s="279"/>
    </row>
    <row r="349" spans="1:6" s="219" customFormat="1" ht="12.75">
      <c r="A349" s="218"/>
      <c r="B349" s="220"/>
      <c r="C349" s="220"/>
      <c r="D349" s="218"/>
      <c r="E349" s="279"/>
      <c r="F349" s="279"/>
    </row>
    <row r="350" spans="1:6" s="219" customFormat="1" ht="12.75">
      <c r="A350" s="218"/>
      <c r="B350" s="220"/>
      <c r="C350" s="220"/>
      <c r="D350" s="218"/>
      <c r="E350" s="279"/>
      <c r="F350" s="279"/>
    </row>
    <row r="351" spans="1:6" s="219" customFormat="1" ht="12.75">
      <c r="A351" s="218"/>
      <c r="B351" s="220"/>
      <c r="C351" s="220"/>
      <c r="D351" s="218"/>
      <c r="E351" s="279"/>
      <c r="F351" s="279"/>
    </row>
    <row r="352" spans="1:6" s="219" customFormat="1" ht="12.75">
      <c r="A352" s="218"/>
      <c r="B352" s="220"/>
      <c r="C352" s="220"/>
      <c r="D352" s="218"/>
      <c r="E352" s="279"/>
      <c r="F352" s="279"/>
    </row>
    <row r="353" spans="1:6" s="219" customFormat="1" ht="12.75">
      <c r="A353" s="218"/>
      <c r="B353" s="220"/>
      <c r="C353" s="220"/>
      <c r="D353" s="218"/>
      <c r="E353" s="279"/>
      <c r="F353" s="279"/>
    </row>
    <row r="354" spans="1:6" s="219" customFormat="1" ht="12.75">
      <c r="A354" s="218"/>
      <c r="B354" s="220"/>
      <c r="C354" s="220"/>
      <c r="D354" s="218"/>
      <c r="E354" s="279"/>
      <c r="F354" s="279"/>
    </row>
    <row r="355" spans="1:6" s="219" customFormat="1" ht="12.75">
      <c r="A355" s="218"/>
      <c r="B355" s="220"/>
      <c r="C355" s="220"/>
      <c r="D355" s="218"/>
      <c r="E355" s="279"/>
      <c r="F355" s="279"/>
    </row>
    <row r="356" spans="1:6" s="219" customFormat="1" ht="12.75">
      <c r="A356" s="218"/>
      <c r="B356" s="220"/>
      <c r="C356" s="220"/>
      <c r="D356" s="218"/>
      <c r="E356" s="279"/>
      <c r="F356" s="279"/>
    </row>
    <row r="357" spans="1:6" s="219" customFormat="1" ht="12.75">
      <c r="A357" s="218"/>
      <c r="B357" s="220"/>
      <c r="C357" s="220"/>
      <c r="D357" s="218"/>
      <c r="E357" s="279"/>
      <c r="F357" s="279"/>
    </row>
    <row r="358" spans="1:6" s="219" customFormat="1" ht="12.75">
      <c r="A358" s="218"/>
      <c r="B358" s="220"/>
      <c r="C358" s="220"/>
      <c r="D358" s="218"/>
      <c r="E358" s="279"/>
      <c r="F358" s="279"/>
    </row>
    <row r="359" spans="1:6" s="219" customFormat="1" ht="12.75">
      <c r="A359" s="218"/>
      <c r="B359" s="220"/>
      <c r="C359" s="220"/>
      <c r="D359" s="218"/>
      <c r="E359" s="279"/>
      <c r="F359" s="279"/>
    </row>
    <row r="360" spans="1:6" s="219" customFormat="1" ht="12.75">
      <c r="A360" s="218"/>
      <c r="B360" s="220"/>
      <c r="C360" s="220"/>
      <c r="D360" s="218"/>
      <c r="E360" s="279"/>
      <c r="F360" s="279"/>
    </row>
    <row r="361" spans="1:6" s="219" customFormat="1" ht="12.75">
      <c r="A361" s="218"/>
      <c r="B361" s="220"/>
      <c r="C361" s="220"/>
      <c r="D361" s="218"/>
      <c r="E361" s="279"/>
      <c r="F361" s="279"/>
    </row>
    <row r="362" spans="1:6" s="219" customFormat="1" ht="12.75">
      <c r="A362" s="218"/>
      <c r="B362" s="220"/>
      <c r="C362" s="220"/>
      <c r="D362" s="218"/>
      <c r="E362" s="279"/>
      <c r="F362" s="279"/>
    </row>
    <row r="363" spans="1:6" s="219" customFormat="1" ht="12.75">
      <c r="A363" s="218"/>
      <c r="B363" s="220"/>
      <c r="C363" s="220"/>
      <c r="D363" s="218"/>
      <c r="E363" s="279"/>
      <c r="F363" s="279"/>
    </row>
    <row r="364" spans="1:6" s="219" customFormat="1" ht="12.75">
      <c r="A364" s="218"/>
      <c r="B364" s="220"/>
      <c r="C364" s="220"/>
      <c r="D364" s="218"/>
      <c r="E364" s="279"/>
      <c r="F364" s="279"/>
    </row>
    <row r="365" spans="1:6" s="219" customFormat="1" ht="12.75">
      <c r="A365" s="218"/>
      <c r="B365" s="220"/>
      <c r="C365" s="220"/>
      <c r="D365" s="218"/>
      <c r="E365" s="279"/>
      <c r="F365" s="279"/>
    </row>
    <row r="366" spans="1:6" s="219" customFormat="1" ht="12.75">
      <c r="A366" s="218"/>
      <c r="B366" s="220"/>
      <c r="C366" s="220"/>
      <c r="D366" s="218"/>
      <c r="E366" s="279"/>
      <c r="F366" s="279"/>
    </row>
    <row r="367" spans="1:6" s="219" customFormat="1" ht="12.75">
      <c r="A367" s="218"/>
      <c r="B367" s="220"/>
      <c r="C367" s="220"/>
      <c r="D367" s="218"/>
      <c r="E367" s="279"/>
      <c r="F367" s="279"/>
    </row>
    <row r="368" spans="1:6" s="219" customFormat="1" ht="12.75">
      <c r="A368" s="218"/>
      <c r="B368" s="220"/>
      <c r="C368" s="220"/>
      <c r="D368" s="218"/>
      <c r="E368" s="279"/>
      <c r="F368" s="279"/>
    </row>
    <row r="369" spans="1:6" s="219" customFormat="1" ht="12.75">
      <c r="A369" s="218"/>
      <c r="B369" s="220"/>
      <c r="C369" s="220"/>
      <c r="D369" s="218"/>
      <c r="E369" s="279"/>
      <c r="F369" s="279"/>
    </row>
    <row r="370" spans="1:6" s="219" customFormat="1" ht="12.75">
      <c r="A370" s="218"/>
      <c r="B370" s="220"/>
      <c r="C370" s="220"/>
      <c r="D370" s="218"/>
      <c r="E370" s="279"/>
      <c r="F370" s="279"/>
    </row>
    <row r="371" spans="1:6" s="219" customFormat="1" ht="12.75">
      <c r="A371" s="218"/>
      <c r="B371" s="220"/>
      <c r="C371" s="220"/>
      <c r="D371" s="218"/>
      <c r="E371" s="279"/>
      <c r="F371" s="279"/>
    </row>
    <row r="372" spans="1:6" s="219" customFormat="1" ht="12.75">
      <c r="A372" s="218"/>
      <c r="B372" s="220"/>
      <c r="C372" s="220"/>
      <c r="D372" s="218"/>
      <c r="E372" s="279"/>
      <c r="F372" s="279"/>
    </row>
    <row r="373" spans="1:6" s="219" customFormat="1" ht="12.75">
      <c r="A373" s="218"/>
      <c r="B373" s="220"/>
      <c r="C373" s="220"/>
      <c r="D373" s="218"/>
      <c r="E373" s="279"/>
      <c r="F373" s="279"/>
    </row>
    <row r="374" spans="1:6" s="219" customFormat="1" ht="12.75">
      <c r="A374" s="218"/>
      <c r="B374" s="220"/>
      <c r="C374" s="220"/>
      <c r="D374" s="218"/>
      <c r="E374" s="279"/>
      <c r="F374" s="279"/>
    </row>
    <row r="375" spans="1:6" s="219" customFormat="1" ht="12.75">
      <c r="A375" s="218"/>
      <c r="B375" s="220"/>
      <c r="C375" s="220"/>
      <c r="D375" s="218"/>
      <c r="E375" s="279"/>
      <c r="F375" s="279"/>
    </row>
    <row r="376" spans="1:6" s="219" customFormat="1" ht="12.75">
      <c r="A376" s="218"/>
      <c r="B376" s="220"/>
      <c r="C376" s="220"/>
      <c r="D376" s="218"/>
      <c r="E376" s="279"/>
      <c r="F376" s="279"/>
    </row>
    <row r="377" spans="1:6" s="219" customFormat="1" ht="12.75">
      <c r="A377" s="218"/>
      <c r="B377" s="220"/>
      <c r="C377" s="220"/>
      <c r="D377" s="218"/>
      <c r="E377" s="279"/>
      <c r="F377" s="279"/>
    </row>
    <row r="378" spans="1:6" s="219" customFormat="1" ht="12.75">
      <c r="A378" s="218"/>
      <c r="B378" s="220"/>
      <c r="C378" s="220"/>
      <c r="D378" s="218"/>
      <c r="E378" s="279"/>
      <c r="F378" s="279"/>
    </row>
    <row r="379" spans="1:6" s="219" customFormat="1" ht="12.75">
      <c r="A379" s="218"/>
      <c r="B379" s="220"/>
      <c r="C379" s="220"/>
      <c r="D379" s="218"/>
      <c r="E379" s="279"/>
      <c r="F379" s="279"/>
    </row>
    <row r="380" spans="1:6" s="219" customFormat="1" ht="12.75">
      <c r="A380" s="218"/>
      <c r="B380" s="220"/>
      <c r="C380" s="220"/>
      <c r="D380" s="218"/>
      <c r="E380" s="279"/>
      <c r="F380" s="279"/>
    </row>
    <row r="381" spans="1:6" s="219" customFormat="1" ht="12.75">
      <c r="A381" s="218"/>
      <c r="B381" s="220"/>
      <c r="C381" s="220"/>
      <c r="D381" s="218"/>
      <c r="E381" s="279"/>
      <c r="F381" s="279"/>
    </row>
    <row r="382" spans="1:6" s="219" customFormat="1" ht="12.75">
      <c r="A382" s="218"/>
      <c r="B382" s="220"/>
      <c r="C382" s="220"/>
      <c r="D382" s="218"/>
      <c r="E382" s="279"/>
      <c r="F382" s="279"/>
    </row>
    <row r="383" spans="1:6" s="219" customFormat="1" ht="12.75">
      <c r="A383" s="218"/>
      <c r="B383" s="220"/>
      <c r="C383" s="220"/>
      <c r="D383" s="218"/>
      <c r="E383" s="279"/>
      <c r="F383" s="279"/>
    </row>
    <row r="384" spans="1:6" s="219" customFormat="1" ht="12.75">
      <c r="A384" s="218"/>
      <c r="B384" s="220"/>
      <c r="C384" s="220"/>
      <c r="D384" s="218"/>
      <c r="E384" s="279"/>
      <c r="F384" s="279"/>
    </row>
    <row r="385" spans="1:6" s="219" customFormat="1" ht="12.75">
      <c r="A385" s="218"/>
      <c r="B385" s="220"/>
      <c r="C385" s="220"/>
      <c r="D385" s="218"/>
      <c r="E385" s="279"/>
      <c r="F385" s="279"/>
    </row>
    <row r="386" spans="1:6" s="219" customFormat="1" ht="12.75">
      <c r="A386" s="218"/>
      <c r="B386" s="220"/>
      <c r="C386" s="220"/>
      <c r="D386" s="218"/>
      <c r="E386" s="279"/>
      <c r="F386" s="279"/>
    </row>
    <row r="387" spans="1:6" s="219" customFormat="1" ht="12.75">
      <c r="A387" s="218"/>
      <c r="B387" s="220"/>
      <c r="C387" s="220"/>
      <c r="D387" s="218"/>
      <c r="E387" s="279"/>
      <c r="F387" s="279"/>
    </row>
    <row r="388" spans="1:6" s="219" customFormat="1" ht="12.75">
      <c r="A388" s="218"/>
      <c r="B388" s="220"/>
      <c r="C388" s="220"/>
      <c r="D388" s="218"/>
      <c r="E388" s="279"/>
      <c r="F388" s="279"/>
    </row>
    <row r="389" spans="1:6" s="219" customFormat="1" ht="12.75">
      <c r="A389" s="218"/>
      <c r="B389" s="220"/>
      <c r="C389" s="220"/>
      <c r="D389" s="218"/>
      <c r="E389" s="279"/>
      <c r="F389" s="279"/>
    </row>
    <row r="390" spans="1:6" s="219" customFormat="1" ht="12.75">
      <c r="A390" s="218"/>
      <c r="B390" s="220"/>
      <c r="C390" s="220"/>
      <c r="D390" s="218"/>
      <c r="E390" s="279"/>
      <c r="F390" s="279"/>
    </row>
    <row r="391" spans="1:6" s="219" customFormat="1" ht="12.75">
      <c r="A391" s="218"/>
      <c r="B391" s="220"/>
      <c r="C391" s="220"/>
      <c r="D391" s="218"/>
      <c r="E391" s="279"/>
      <c r="F391" s="279"/>
    </row>
    <row r="392" spans="1:6" s="219" customFormat="1" ht="12.75">
      <c r="A392" s="218"/>
      <c r="B392" s="220"/>
      <c r="C392" s="220"/>
      <c r="D392" s="218"/>
      <c r="E392" s="279"/>
      <c r="F392" s="279"/>
    </row>
    <row r="393" spans="1:6" s="219" customFormat="1" ht="12.75">
      <c r="A393" s="218"/>
      <c r="B393" s="220"/>
      <c r="C393" s="220"/>
      <c r="D393" s="218"/>
      <c r="E393" s="279"/>
      <c r="F393" s="279"/>
    </row>
    <row r="394" spans="1:6" s="219" customFormat="1" ht="12.75">
      <c r="A394" s="218"/>
      <c r="B394" s="220"/>
      <c r="C394" s="220"/>
      <c r="D394" s="218"/>
      <c r="E394" s="279"/>
      <c r="F394" s="279"/>
    </row>
    <row r="395" spans="1:6" s="219" customFormat="1" ht="12.75">
      <c r="A395" s="218"/>
      <c r="B395" s="220"/>
      <c r="C395" s="220"/>
      <c r="D395" s="218"/>
      <c r="E395" s="279"/>
      <c r="F395" s="279"/>
    </row>
    <row r="396" spans="1:6" s="219" customFormat="1" ht="12.75">
      <c r="A396" s="218"/>
      <c r="B396" s="220"/>
      <c r="C396" s="220"/>
      <c r="D396" s="218"/>
      <c r="E396" s="279"/>
      <c r="F396" s="279"/>
    </row>
    <row r="397" spans="1:6" s="219" customFormat="1" ht="12.75">
      <c r="A397" s="218"/>
      <c r="B397" s="220"/>
      <c r="C397" s="220"/>
      <c r="D397" s="218"/>
      <c r="E397" s="279"/>
      <c r="F397" s="279"/>
    </row>
    <row r="398" spans="1:6" s="219" customFormat="1" ht="12.75">
      <c r="A398" s="218"/>
      <c r="B398" s="220"/>
      <c r="C398" s="220"/>
      <c r="D398" s="218"/>
      <c r="E398" s="279"/>
      <c r="F398" s="279"/>
    </row>
    <row r="399" spans="1:6" s="219" customFormat="1" ht="12.75">
      <c r="A399" s="218"/>
      <c r="B399" s="220"/>
      <c r="C399" s="220"/>
      <c r="D399" s="218"/>
      <c r="E399" s="279"/>
      <c r="F399" s="279"/>
    </row>
    <row r="400" spans="1:6" s="219" customFormat="1" ht="12.75">
      <c r="A400" s="218"/>
      <c r="B400" s="220"/>
      <c r="C400" s="220"/>
      <c r="D400" s="218"/>
      <c r="E400" s="279"/>
      <c r="F400" s="279"/>
    </row>
    <row r="401" spans="1:6" s="219" customFormat="1" ht="12.75">
      <c r="A401" s="218"/>
      <c r="B401" s="220"/>
      <c r="C401" s="220"/>
      <c r="D401" s="218"/>
      <c r="E401" s="279"/>
      <c r="F401" s="279"/>
    </row>
    <row r="402" spans="1:6" s="219" customFormat="1" ht="12.75">
      <c r="A402" s="218"/>
      <c r="B402" s="220"/>
      <c r="C402" s="220"/>
      <c r="D402" s="218"/>
      <c r="E402" s="279"/>
      <c r="F402" s="279"/>
    </row>
    <row r="403" spans="1:6" s="219" customFormat="1" ht="12.75">
      <c r="A403" s="218"/>
      <c r="B403" s="220"/>
      <c r="C403" s="220"/>
      <c r="D403" s="218"/>
      <c r="E403" s="279"/>
      <c r="F403" s="279"/>
    </row>
    <row r="404" spans="1:6" s="219" customFormat="1" ht="12.75">
      <c r="A404" s="218"/>
      <c r="B404" s="220"/>
      <c r="C404" s="220"/>
      <c r="D404" s="218"/>
      <c r="E404" s="279"/>
      <c r="F404" s="279"/>
    </row>
    <row r="405" spans="1:6" s="219" customFormat="1" ht="12.75">
      <c r="A405" s="218"/>
      <c r="B405" s="220"/>
      <c r="C405" s="220"/>
      <c r="D405" s="218"/>
      <c r="E405" s="279"/>
      <c r="F405" s="279"/>
    </row>
    <row r="406" spans="1:6" s="219" customFormat="1" ht="12.75">
      <c r="A406" s="218"/>
      <c r="B406" s="220"/>
      <c r="C406" s="220"/>
      <c r="D406" s="218"/>
      <c r="E406" s="279"/>
      <c r="F406" s="279"/>
    </row>
    <row r="407" spans="1:6" s="219" customFormat="1" ht="12.75">
      <c r="A407" s="218"/>
      <c r="B407" s="220"/>
      <c r="C407" s="220"/>
      <c r="D407" s="218"/>
      <c r="E407" s="279"/>
      <c r="F407" s="279"/>
    </row>
    <row r="408" spans="1:6" s="219" customFormat="1" ht="12.75">
      <c r="A408" s="218"/>
      <c r="B408" s="220"/>
      <c r="C408" s="220"/>
      <c r="D408" s="218"/>
      <c r="E408" s="279"/>
      <c r="F408" s="279"/>
    </row>
    <row r="409" spans="1:6" s="219" customFormat="1" ht="12.75">
      <c r="A409" s="218"/>
      <c r="B409" s="220"/>
      <c r="C409" s="220"/>
      <c r="D409" s="218"/>
      <c r="E409" s="279"/>
      <c r="F409" s="279"/>
    </row>
    <row r="410" spans="1:6" s="219" customFormat="1" ht="12.75">
      <c r="A410" s="218"/>
      <c r="B410" s="220"/>
      <c r="C410" s="220"/>
      <c r="D410" s="218"/>
      <c r="E410" s="279"/>
      <c r="F410" s="279"/>
    </row>
    <row r="411" spans="1:6" s="219" customFormat="1" ht="12.75">
      <c r="A411" s="218"/>
      <c r="B411" s="220"/>
      <c r="C411" s="220"/>
      <c r="D411" s="218"/>
      <c r="E411" s="279"/>
      <c r="F411" s="279"/>
    </row>
    <row r="412" spans="1:6" s="219" customFormat="1" ht="12.75">
      <c r="A412" s="218"/>
      <c r="B412" s="220"/>
      <c r="C412" s="220"/>
      <c r="D412" s="218"/>
      <c r="E412" s="279"/>
      <c r="F412" s="279"/>
    </row>
    <row r="413" spans="1:6" s="219" customFormat="1" ht="12.75">
      <c r="A413" s="218"/>
      <c r="B413" s="220"/>
      <c r="C413" s="220"/>
      <c r="D413" s="218"/>
      <c r="E413" s="279"/>
      <c r="F413" s="279"/>
    </row>
    <row r="414" spans="1:6" s="219" customFormat="1" ht="12.75">
      <c r="A414" s="218"/>
      <c r="B414" s="220"/>
      <c r="C414" s="220"/>
      <c r="D414" s="218"/>
      <c r="E414" s="279"/>
      <c r="F414" s="279"/>
    </row>
    <row r="415" spans="1:6" s="219" customFormat="1" ht="12.75">
      <c r="A415" s="218"/>
      <c r="B415" s="220"/>
      <c r="C415" s="220"/>
      <c r="D415" s="218"/>
      <c r="E415" s="279"/>
      <c r="F415" s="279"/>
    </row>
    <row r="416" spans="1:6" s="219" customFormat="1" ht="12.75">
      <c r="A416" s="218"/>
      <c r="B416" s="220"/>
      <c r="C416" s="220"/>
      <c r="D416" s="218"/>
      <c r="E416" s="279"/>
      <c r="F416" s="279"/>
    </row>
    <row r="417" spans="1:6" s="219" customFormat="1" ht="12.75">
      <c r="A417" s="218"/>
      <c r="B417" s="220"/>
      <c r="C417" s="220"/>
      <c r="D417" s="218"/>
      <c r="E417" s="279"/>
      <c r="F417" s="279"/>
    </row>
    <row r="418" spans="1:6" s="219" customFormat="1" ht="12.75">
      <c r="A418" s="218"/>
      <c r="B418" s="220"/>
      <c r="C418" s="220"/>
      <c r="D418" s="218"/>
      <c r="E418" s="279"/>
      <c r="F418" s="279"/>
    </row>
    <row r="419" spans="1:6" s="219" customFormat="1" ht="12.75">
      <c r="A419" s="218"/>
      <c r="B419" s="220"/>
      <c r="C419" s="220"/>
      <c r="D419" s="218"/>
      <c r="E419" s="279"/>
      <c r="F419" s="279"/>
    </row>
    <row r="420" spans="1:6" s="219" customFormat="1" ht="12.75">
      <c r="A420" s="218"/>
      <c r="B420" s="220"/>
      <c r="C420" s="220"/>
      <c r="D420" s="218"/>
      <c r="E420" s="279"/>
      <c r="F420" s="279"/>
    </row>
    <row r="421" spans="1:6" s="219" customFormat="1" ht="12.75">
      <c r="A421" s="218"/>
      <c r="B421" s="220"/>
      <c r="C421" s="220"/>
      <c r="D421" s="218"/>
      <c r="E421" s="279"/>
      <c r="F421" s="279"/>
    </row>
    <row r="422" spans="1:6" s="219" customFormat="1" ht="12.75">
      <c r="A422" s="218"/>
      <c r="B422" s="220"/>
      <c r="C422" s="220"/>
      <c r="D422" s="218"/>
      <c r="E422" s="279"/>
      <c r="F422" s="279"/>
    </row>
    <row r="423" spans="1:6" s="219" customFormat="1" ht="12.75">
      <c r="A423" s="218"/>
      <c r="B423" s="220"/>
      <c r="C423" s="220"/>
      <c r="D423" s="218"/>
      <c r="E423" s="279"/>
      <c r="F423" s="279"/>
    </row>
    <row r="424" spans="1:6" s="219" customFormat="1" ht="12.75">
      <c r="A424" s="218"/>
      <c r="B424" s="220"/>
      <c r="C424" s="220"/>
      <c r="D424" s="218"/>
      <c r="E424" s="279"/>
      <c r="F424" s="279"/>
    </row>
    <row r="425" spans="1:6" s="219" customFormat="1" ht="12.75">
      <c r="A425" s="218"/>
      <c r="B425" s="220"/>
      <c r="C425" s="220"/>
      <c r="D425" s="218"/>
      <c r="E425" s="279"/>
      <c r="F425" s="279"/>
    </row>
    <row r="426" spans="1:6" s="219" customFormat="1" ht="12.75">
      <c r="A426" s="218"/>
      <c r="B426" s="220"/>
      <c r="C426" s="220"/>
      <c r="D426" s="218"/>
      <c r="E426" s="279"/>
      <c r="F426" s="279"/>
    </row>
    <row r="427" spans="1:6" s="219" customFormat="1" ht="12.75">
      <c r="A427" s="218"/>
      <c r="B427" s="220"/>
      <c r="C427" s="220"/>
      <c r="D427" s="218"/>
      <c r="E427" s="279"/>
      <c r="F427" s="279"/>
    </row>
    <row r="428" spans="1:6" s="219" customFormat="1" ht="12.75">
      <c r="A428" s="218"/>
      <c r="B428" s="220"/>
      <c r="C428" s="220"/>
      <c r="D428" s="218"/>
      <c r="E428" s="279"/>
      <c r="F428" s="279"/>
    </row>
    <row r="429" spans="1:6" s="219" customFormat="1" ht="12.75">
      <c r="A429" s="218"/>
      <c r="B429" s="220"/>
      <c r="C429" s="220"/>
      <c r="D429" s="218"/>
      <c r="E429" s="279"/>
      <c r="F429" s="279"/>
    </row>
    <row r="430" spans="1:6" s="219" customFormat="1" ht="12.75">
      <c r="A430" s="218"/>
      <c r="B430" s="220"/>
      <c r="C430" s="220"/>
      <c r="D430" s="218"/>
      <c r="E430" s="279"/>
      <c r="F430" s="279"/>
    </row>
    <row r="431" spans="1:6" s="219" customFormat="1" ht="12.75">
      <c r="A431" s="218"/>
      <c r="B431" s="220"/>
      <c r="C431" s="220"/>
      <c r="D431" s="218"/>
      <c r="E431" s="279"/>
      <c r="F431" s="279"/>
    </row>
    <row r="432" spans="1:6" s="219" customFormat="1" ht="12.75">
      <c r="A432" s="218"/>
      <c r="B432" s="220"/>
      <c r="C432" s="220"/>
      <c r="D432" s="218"/>
      <c r="E432" s="279"/>
      <c r="F432" s="279"/>
    </row>
    <row r="433" spans="1:6" s="219" customFormat="1" ht="12.75">
      <c r="A433" s="218"/>
      <c r="B433" s="220"/>
      <c r="C433" s="220"/>
      <c r="D433" s="218"/>
      <c r="E433" s="279"/>
      <c r="F433" s="279"/>
    </row>
    <row r="434" spans="1:6" s="219" customFormat="1" ht="12.75">
      <c r="A434" s="218"/>
      <c r="B434" s="220"/>
      <c r="C434" s="220"/>
      <c r="D434" s="218"/>
      <c r="E434" s="279"/>
      <c r="F434" s="279"/>
    </row>
    <row r="435" spans="1:6" s="219" customFormat="1" ht="12.75">
      <c r="A435" s="218"/>
      <c r="B435" s="220"/>
      <c r="C435" s="220"/>
      <c r="D435" s="218"/>
      <c r="E435" s="279"/>
      <c r="F435" s="279"/>
    </row>
    <row r="436" spans="1:6" s="219" customFormat="1" ht="12.75">
      <c r="A436" s="218"/>
      <c r="B436" s="220"/>
      <c r="C436" s="220"/>
      <c r="D436" s="218"/>
      <c r="E436" s="279"/>
      <c r="F436" s="279"/>
    </row>
    <row r="437" spans="1:6" s="219" customFormat="1" ht="12.75">
      <c r="A437" s="218"/>
      <c r="B437" s="220"/>
      <c r="C437" s="220"/>
      <c r="D437" s="218"/>
      <c r="E437" s="279"/>
      <c r="F437" s="279"/>
    </row>
    <row r="438" spans="1:6" s="219" customFormat="1" ht="12.75">
      <c r="A438" s="218"/>
      <c r="B438" s="220"/>
      <c r="C438" s="220"/>
      <c r="D438" s="218"/>
      <c r="E438" s="279"/>
      <c r="F438" s="279"/>
    </row>
    <row r="439" spans="1:6" s="219" customFormat="1" ht="12.75">
      <c r="A439" s="218"/>
      <c r="B439" s="220"/>
      <c r="C439" s="220"/>
      <c r="D439" s="218"/>
      <c r="E439" s="279"/>
      <c r="F439" s="279"/>
    </row>
    <row r="440" spans="1:6" s="219" customFormat="1" ht="12.75">
      <c r="A440" s="218"/>
      <c r="B440" s="220"/>
      <c r="C440" s="220"/>
      <c r="D440" s="218"/>
      <c r="E440" s="279"/>
      <c r="F440" s="279"/>
    </row>
    <row r="441" spans="1:6" s="219" customFormat="1" ht="12.75">
      <c r="A441" s="218"/>
      <c r="B441" s="220"/>
      <c r="C441" s="220"/>
      <c r="D441" s="218"/>
      <c r="E441" s="279"/>
      <c r="F441" s="279"/>
    </row>
    <row r="442" spans="1:6" s="219" customFormat="1" ht="12.75">
      <c r="A442" s="218"/>
      <c r="B442" s="220"/>
      <c r="C442" s="220"/>
      <c r="D442" s="218"/>
      <c r="E442" s="279"/>
      <c r="F442" s="279"/>
    </row>
    <row r="443" spans="1:6" s="219" customFormat="1" ht="12.75">
      <c r="A443" s="218"/>
      <c r="B443" s="220"/>
      <c r="C443" s="220"/>
      <c r="D443" s="218"/>
      <c r="E443" s="279"/>
      <c r="F443" s="279"/>
    </row>
    <row r="444" spans="1:6" s="219" customFormat="1" ht="12.75">
      <c r="A444" s="218"/>
      <c r="B444" s="220"/>
      <c r="C444" s="220"/>
      <c r="D444" s="218"/>
      <c r="E444" s="279"/>
      <c r="F444" s="279"/>
    </row>
    <row r="445" spans="1:6" s="219" customFormat="1" ht="12.75">
      <c r="A445" s="218"/>
      <c r="B445" s="220"/>
      <c r="C445" s="220"/>
      <c r="D445" s="218"/>
      <c r="E445" s="279"/>
      <c r="F445" s="279"/>
    </row>
    <row r="446" spans="1:6" s="219" customFormat="1" ht="12.75">
      <c r="A446" s="218"/>
      <c r="B446" s="220"/>
      <c r="C446" s="220"/>
      <c r="D446" s="218"/>
      <c r="E446" s="279"/>
      <c r="F446" s="279"/>
    </row>
    <row r="447" spans="1:6" s="219" customFormat="1" ht="12.75">
      <c r="A447" s="218"/>
      <c r="B447" s="220"/>
      <c r="C447" s="220"/>
      <c r="D447" s="218"/>
      <c r="E447" s="279"/>
      <c r="F447" s="279"/>
    </row>
    <row r="448" spans="1:6" s="219" customFormat="1" ht="12.75">
      <c r="A448" s="218"/>
      <c r="B448" s="220"/>
      <c r="C448" s="220"/>
      <c r="D448" s="218"/>
      <c r="E448" s="279"/>
      <c r="F448" s="279"/>
    </row>
    <row r="449" spans="1:6" s="219" customFormat="1" ht="12.75">
      <c r="A449" s="218"/>
      <c r="B449" s="220"/>
      <c r="C449" s="220"/>
      <c r="D449" s="218"/>
      <c r="E449" s="279"/>
      <c r="F449" s="279"/>
    </row>
    <row r="450" spans="1:6" s="219" customFormat="1" ht="12.75">
      <c r="A450" s="218"/>
      <c r="B450" s="220"/>
      <c r="C450" s="220"/>
      <c r="D450" s="218"/>
      <c r="E450" s="279"/>
      <c r="F450" s="279"/>
    </row>
    <row r="451" spans="1:6" s="219" customFormat="1" ht="12.75">
      <c r="A451" s="218"/>
      <c r="B451" s="220"/>
      <c r="C451" s="220"/>
      <c r="D451" s="218"/>
      <c r="E451" s="279"/>
      <c r="F451" s="279"/>
    </row>
    <row r="452" spans="1:6" s="219" customFormat="1" ht="12.75">
      <c r="A452" s="218"/>
      <c r="B452" s="220"/>
      <c r="C452" s="220"/>
      <c r="D452" s="218"/>
      <c r="E452" s="279"/>
      <c r="F452" s="279"/>
    </row>
    <row r="453" spans="1:6" s="219" customFormat="1" ht="12.75">
      <c r="A453" s="218"/>
      <c r="B453" s="220"/>
      <c r="C453" s="220"/>
      <c r="D453" s="218"/>
      <c r="E453" s="279"/>
      <c r="F453" s="279"/>
    </row>
    <row r="454" spans="1:6" s="219" customFormat="1" ht="12.75">
      <c r="A454" s="218"/>
      <c r="B454" s="220"/>
      <c r="C454" s="220"/>
      <c r="D454" s="218"/>
      <c r="E454" s="279"/>
      <c r="F454" s="279"/>
    </row>
    <row r="455" spans="1:6" s="219" customFormat="1" ht="12.75">
      <c r="A455" s="218"/>
      <c r="B455" s="220"/>
      <c r="C455" s="220"/>
      <c r="D455" s="218"/>
      <c r="E455" s="279"/>
      <c r="F455" s="279"/>
    </row>
    <row r="456" spans="1:6" s="219" customFormat="1" ht="12.75">
      <c r="A456" s="218"/>
      <c r="B456" s="220"/>
      <c r="C456" s="220"/>
      <c r="D456" s="218"/>
      <c r="E456" s="279"/>
      <c r="F456" s="279"/>
    </row>
    <row r="457" spans="1:6" s="219" customFormat="1" ht="12.75">
      <c r="A457" s="218"/>
      <c r="B457" s="220"/>
      <c r="C457" s="220"/>
      <c r="D457" s="218"/>
      <c r="E457" s="279"/>
      <c r="F457" s="279"/>
    </row>
    <row r="458" spans="1:6" s="219" customFormat="1" ht="12.75">
      <c r="A458" s="218"/>
      <c r="B458" s="220"/>
      <c r="C458" s="220"/>
      <c r="D458" s="218"/>
      <c r="E458" s="279"/>
      <c r="F458" s="279"/>
    </row>
    <row r="459" spans="1:6" s="219" customFormat="1" ht="12.75">
      <c r="A459" s="218"/>
      <c r="B459" s="220"/>
      <c r="C459" s="220"/>
      <c r="D459" s="218"/>
      <c r="E459" s="279"/>
      <c r="F459" s="279"/>
    </row>
    <row r="460" spans="1:6" s="219" customFormat="1" ht="12.75">
      <c r="A460" s="218"/>
      <c r="B460" s="220"/>
      <c r="C460" s="220"/>
      <c r="D460" s="218"/>
      <c r="E460" s="279"/>
      <c r="F460" s="279"/>
    </row>
    <row r="461" spans="1:6" s="219" customFormat="1" ht="12.75">
      <c r="A461" s="218"/>
      <c r="B461" s="220"/>
      <c r="C461" s="220"/>
      <c r="D461" s="218"/>
      <c r="E461" s="279"/>
      <c r="F461" s="279"/>
    </row>
    <row r="462" spans="1:6" s="219" customFormat="1" ht="12.75">
      <c r="A462" s="218"/>
      <c r="B462" s="220"/>
      <c r="C462" s="220"/>
      <c r="D462" s="218"/>
      <c r="E462" s="279"/>
      <c r="F462" s="279"/>
    </row>
    <row r="463" spans="1:6" s="219" customFormat="1" ht="12.75">
      <c r="A463" s="218"/>
      <c r="B463" s="220"/>
      <c r="C463" s="220"/>
      <c r="D463" s="218"/>
      <c r="E463" s="279"/>
      <c r="F463" s="279"/>
    </row>
    <row r="464" spans="1:6" s="219" customFormat="1" ht="12.75">
      <c r="A464" s="218"/>
      <c r="B464" s="220"/>
      <c r="C464" s="220"/>
      <c r="D464" s="218"/>
      <c r="E464" s="279"/>
      <c r="F464" s="279"/>
    </row>
    <row r="465" spans="1:6" s="219" customFormat="1" ht="12.75">
      <c r="A465" s="218"/>
      <c r="B465" s="220"/>
      <c r="C465" s="220"/>
      <c r="D465" s="218"/>
      <c r="E465" s="279"/>
      <c r="F465" s="279"/>
    </row>
    <row r="466" spans="1:6" s="219" customFormat="1" ht="12.75">
      <c r="A466" s="218"/>
      <c r="B466" s="220"/>
      <c r="C466" s="220"/>
      <c r="D466" s="218"/>
      <c r="E466" s="279"/>
      <c r="F466" s="279"/>
    </row>
    <row r="467" spans="1:6" s="219" customFormat="1" ht="12.75">
      <c r="A467" s="218"/>
      <c r="B467" s="220"/>
      <c r="C467" s="220"/>
      <c r="D467" s="218"/>
      <c r="E467" s="279"/>
      <c r="F467" s="279"/>
    </row>
    <row r="468" spans="1:6" s="219" customFormat="1" ht="12.75">
      <c r="A468" s="218"/>
      <c r="B468" s="220"/>
      <c r="C468" s="220"/>
      <c r="D468" s="218"/>
      <c r="E468" s="279"/>
      <c r="F468" s="279"/>
    </row>
    <row r="469" spans="1:6" s="219" customFormat="1" ht="12.75">
      <c r="A469" s="218"/>
      <c r="B469" s="220"/>
      <c r="C469" s="220"/>
      <c r="D469" s="218"/>
      <c r="E469" s="279"/>
      <c r="F469" s="279"/>
    </row>
    <row r="470" spans="1:6" s="219" customFormat="1" ht="12.75">
      <c r="A470" s="218"/>
      <c r="B470" s="220"/>
      <c r="C470" s="220"/>
      <c r="D470" s="218"/>
      <c r="E470" s="279"/>
      <c r="F470" s="279"/>
    </row>
    <row r="471" spans="1:6" s="219" customFormat="1" ht="12.75">
      <c r="A471" s="218"/>
      <c r="B471" s="220"/>
      <c r="C471" s="220"/>
      <c r="D471" s="218"/>
      <c r="E471" s="279"/>
      <c r="F471" s="279"/>
    </row>
    <row r="472" spans="1:6" s="219" customFormat="1" ht="12.75">
      <c r="A472" s="218"/>
      <c r="B472" s="220"/>
      <c r="C472" s="220"/>
      <c r="D472" s="218"/>
      <c r="E472" s="279"/>
      <c r="F472" s="279"/>
    </row>
    <row r="473" spans="1:6" s="219" customFormat="1" ht="12.75">
      <c r="A473" s="218"/>
      <c r="B473" s="220"/>
      <c r="C473" s="220"/>
      <c r="D473" s="218"/>
      <c r="E473" s="279"/>
      <c r="F473" s="279"/>
    </row>
    <row r="474" spans="1:6" s="219" customFormat="1" ht="12.75">
      <c r="A474" s="218"/>
      <c r="B474" s="220"/>
      <c r="C474" s="220"/>
      <c r="D474" s="218"/>
      <c r="E474" s="279"/>
      <c r="F474" s="279"/>
    </row>
    <row r="475" spans="1:6" s="219" customFormat="1" ht="12.75">
      <c r="A475" s="218"/>
      <c r="B475" s="220"/>
      <c r="C475" s="220"/>
      <c r="D475" s="218"/>
      <c r="E475" s="279"/>
      <c r="F475" s="279"/>
    </row>
    <row r="476" spans="1:6" s="219" customFormat="1" ht="12.75">
      <c r="A476" s="218"/>
      <c r="B476" s="220"/>
      <c r="C476" s="220"/>
      <c r="D476" s="218"/>
      <c r="E476" s="279"/>
      <c r="F476" s="279"/>
    </row>
    <row r="477" spans="1:6" s="219" customFormat="1" ht="12.75">
      <c r="A477" s="218"/>
      <c r="B477" s="220"/>
      <c r="C477" s="220"/>
      <c r="D477" s="218"/>
      <c r="E477" s="279"/>
      <c r="F477" s="279"/>
    </row>
    <row r="478" spans="1:6" s="219" customFormat="1" ht="12.75">
      <c r="A478" s="218"/>
      <c r="B478" s="220"/>
      <c r="C478" s="220"/>
      <c r="D478" s="218"/>
      <c r="E478" s="279"/>
      <c r="F478" s="279"/>
    </row>
    <row r="479" spans="1:6" s="219" customFormat="1" ht="12.75">
      <c r="A479" s="218"/>
      <c r="B479" s="220"/>
      <c r="C479" s="220"/>
      <c r="D479" s="218"/>
      <c r="E479" s="279"/>
      <c r="F479" s="279"/>
    </row>
    <row r="480" spans="1:6" s="219" customFormat="1" ht="12.75">
      <c r="A480" s="218"/>
      <c r="B480" s="220"/>
      <c r="C480" s="220"/>
      <c r="D480" s="218"/>
      <c r="E480" s="279"/>
      <c r="F480" s="279"/>
    </row>
    <row r="481" spans="1:6" s="219" customFormat="1" ht="12.75">
      <c r="A481" s="218"/>
      <c r="B481" s="220"/>
      <c r="C481" s="220"/>
      <c r="D481" s="218"/>
      <c r="E481" s="279"/>
      <c r="F481" s="279"/>
    </row>
    <row r="482" spans="1:6" s="219" customFormat="1" ht="12.75">
      <c r="A482" s="218"/>
      <c r="B482" s="220"/>
      <c r="C482" s="220"/>
      <c r="D482" s="218"/>
      <c r="E482" s="279"/>
      <c r="F482" s="279"/>
    </row>
    <row r="483" spans="1:6" s="219" customFormat="1" ht="12.75">
      <c r="A483" s="218"/>
      <c r="B483" s="220"/>
      <c r="C483" s="220"/>
      <c r="D483" s="218"/>
      <c r="E483" s="279"/>
      <c r="F483" s="279"/>
    </row>
    <row r="484" spans="1:6" s="219" customFormat="1" ht="12.75">
      <c r="A484" s="218"/>
      <c r="B484" s="220"/>
      <c r="C484" s="220"/>
      <c r="D484" s="218"/>
      <c r="E484" s="279"/>
      <c r="F484" s="279"/>
    </row>
    <row r="485" spans="1:6" s="219" customFormat="1" ht="12.75">
      <c r="A485" s="218"/>
      <c r="B485" s="220"/>
      <c r="C485" s="220"/>
      <c r="D485" s="218"/>
      <c r="E485" s="279"/>
      <c r="F485" s="279"/>
    </row>
    <row r="486" spans="1:6" s="219" customFormat="1" ht="12.75">
      <c r="A486" s="218"/>
      <c r="B486" s="220"/>
      <c r="C486" s="220"/>
      <c r="D486" s="218"/>
      <c r="E486" s="279"/>
      <c r="F486" s="279"/>
    </row>
    <row r="487" spans="1:6" s="219" customFormat="1" ht="12.75">
      <c r="A487" s="218"/>
      <c r="B487" s="220"/>
      <c r="C487" s="220"/>
      <c r="D487" s="218"/>
      <c r="E487" s="279"/>
      <c r="F487" s="279"/>
    </row>
    <row r="488" spans="1:6" s="219" customFormat="1" ht="12.75">
      <c r="A488" s="218"/>
      <c r="B488" s="220"/>
      <c r="C488" s="220"/>
      <c r="D488" s="218"/>
      <c r="E488" s="279"/>
      <c r="F488" s="279"/>
    </row>
    <row r="489" spans="1:6" s="219" customFormat="1" ht="12.75">
      <c r="A489" s="218"/>
      <c r="B489" s="220"/>
      <c r="C489" s="220"/>
      <c r="D489" s="218"/>
      <c r="E489" s="279"/>
      <c r="F489" s="279"/>
    </row>
    <row r="490" spans="1:6" s="219" customFormat="1" ht="12.75">
      <c r="A490" s="218"/>
      <c r="B490" s="220"/>
      <c r="C490" s="220"/>
      <c r="D490" s="218"/>
      <c r="E490" s="279"/>
      <c r="F490" s="279"/>
    </row>
    <row r="491" spans="1:6" s="219" customFormat="1" ht="12.75">
      <c r="A491" s="218"/>
      <c r="B491" s="220"/>
      <c r="C491" s="220"/>
      <c r="D491" s="218"/>
      <c r="E491" s="279"/>
      <c r="F491" s="279"/>
    </row>
    <row r="492" spans="1:6" s="219" customFormat="1" ht="12.75">
      <c r="A492" s="218"/>
      <c r="B492" s="220"/>
      <c r="C492" s="220"/>
      <c r="D492" s="218"/>
      <c r="E492" s="279"/>
      <c r="F492" s="279"/>
    </row>
    <row r="493" spans="1:6" s="219" customFormat="1" ht="12.75">
      <c r="A493" s="218"/>
      <c r="B493" s="220"/>
      <c r="C493" s="220"/>
      <c r="D493" s="218"/>
      <c r="E493" s="279"/>
      <c r="F493" s="279"/>
    </row>
    <row r="494" spans="1:6" s="219" customFormat="1" ht="12.75">
      <c r="A494" s="218"/>
      <c r="B494" s="220"/>
      <c r="C494" s="220"/>
      <c r="D494" s="218"/>
      <c r="E494" s="279"/>
      <c r="F494" s="279"/>
    </row>
    <row r="495" spans="1:6" s="219" customFormat="1" ht="12.75">
      <c r="A495" s="218"/>
      <c r="B495" s="220"/>
      <c r="C495" s="220"/>
      <c r="D495" s="218"/>
      <c r="E495" s="279"/>
      <c r="F495" s="279"/>
    </row>
    <row r="496" spans="1:6" s="219" customFormat="1" ht="12.75">
      <c r="A496" s="218"/>
      <c r="B496" s="220"/>
      <c r="C496" s="220"/>
      <c r="D496" s="218"/>
      <c r="E496" s="279"/>
      <c r="F496" s="279"/>
    </row>
    <row r="497" spans="1:6" s="219" customFormat="1" ht="12.75">
      <c r="A497" s="218"/>
      <c r="B497" s="220"/>
      <c r="C497" s="220"/>
      <c r="D497" s="218"/>
      <c r="E497" s="279"/>
      <c r="F497" s="279"/>
    </row>
    <row r="498" spans="1:6" s="219" customFormat="1" ht="12.75">
      <c r="A498" s="218"/>
      <c r="B498" s="220"/>
      <c r="C498" s="220"/>
      <c r="D498" s="218"/>
      <c r="E498" s="279"/>
      <c r="F498" s="279"/>
    </row>
    <row r="499" spans="1:6" s="219" customFormat="1" ht="12.75">
      <c r="A499" s="218"/>
      <c r="B499" s="220"/>
      <c r="C499" s="220"/>
      <c r="D499" s="218"/>
      <c r="E499" s="279"/>
      <c r="F499" s="279"/>
    </row>
    <row r="500" spans="1:6" s="219" customFormat="1" ht="12.75">
      <c r="A500" s="218"/>
      <c r="B500" s="220"/>
      <c r="C500" s="220"/>
      <c r="D500" s="218"/>
      <c r="E500" s="279"/>
      <c r="F500" s="279"/>
    </row>
    <row r="501" spans="1:6" s="219" customFormat="1" ht="12.75">
      <c r="A501" s="218"/>
      <c r="B501" s="220"/>
      <c r="C501" s="220"/>
      <c r="D501" s="218"/>
      <c r="E501" s="279"/>
      <c r="F501" s="279"/>
    </row>
    <row r="502" spans="1:6" s="219" customFormat="1" ht="12.75">
      <c r="A502" s="218"/>
      <c r="B502" s="220"/>
      <c r="C502" s="220"/>
      <c r="D502" s="218"/>
      <c r="E502" s="279"/>
      <c r="F502" s="279"/>
    </row>
    <row r="503" spans="1:6" s="219" customFormat="1" ht="12.75">
      <c r="A503" s="218"/>
      <c r="B503" s="220"/>
      <c r="C503" s="220"/>
      <c r="D503" s="218"/>
      <c r="E503" s="279"/>
      <c r="F503" s="279"/>
    </row>
    <row r="504" spans="1:6" s="219" customFormat="1" ht="12.75">
      <c r="A504" s="218"/>
      <c r="B504" s="220"/>
      <c r="C504" s="220"/>
      <c r="D504" s="218"/>
      <c r="E504" s="279"/>
      <c r="F504" s="279"/>
    </row>
    <row r="505" spans="1:6" s="219" customFormat="1" ht="12.75">
      <c r="A505" s="218"/>
      <c r="B505" s="220"/>
      <c r="C505" s="220"/>
      <c r="D505" s="218"/>
      <c r="E505" s="279"/>
      <c r="F505" s="279"/>
    </row>
    <row r="506" spans="1:6" s="219" customFormat="1" ht="12.75">
      <c r="A506" s="218"/>
      <c r="B506" s="220"/>
      <c r="C506" s="220"/>
      <c r="D506" s="218"/>
      <c r="E506" s="279"/>
      <c r="F506" s="279"/>
    </row>
    <row r="507" spans="1:6" s="219" customFormat="1" ht="12.75">
      <c r="A507" s="218"/>
      <c r="B507" s="220"/>
      <c r="C507" s="220"/>
      <c r="D507" s="218"/>
      <c r="E507" s="279"/>
      <c r="F507" s="279"/>
    </row>
    <row r="508" spans="1:6" s="219" customFormat="1" ht="12.75">
      <c r="A508" s="218"/>
      <c r="B508" s="220"/>
      <c r="C508" s="220"/>
      <c r="D508" s="218"/>
      <c r="E508" s="279"/>
      <c r="F508" s="279"/>
    </row>
    <row r="509" spans="1:6" s="219" customFormat="1" ht="12.75">
      <c r="A509" s="218"/>
      <c r="B509" s="220"/>
      <c r="C509" s="220"/>
      <c r="D509" s="218"/>
      <c r="E509" s="279"/>
      <c r="F509" s="279"/>
    </row>
    <row r="510" spans="1:6" s="219" customFormat="1" ht="12.75">
      <c r="A510" s="218"/>
      <c r="B510" s="220"/>
      <c r="C510" s="220"/>
      <c r="D510" s="218"/>
      <c r="E510" s="279"/>
      <c r="F510" s="279"/>
    </row>
    <row r="511" spans="1:6" s="219" customFormat="1" ht="12.75">
      <c r="A511" s="218"/>
      <c r="B511" s="220"/>
      <c r="C511" s="220"/>
      <c r="D511" s="218"/>
      <c r="E511" s="279"/>
      <c r="F511" s="279"/>
    </row>
    <row r="512" spans="1:6" s="219" customFormat="1" ht="12.75">
      <c r="A512" s="218"/>
      <c r="B512" s="220"/>
      <c r="C512" s="220"/>
      <c r="D512" s="218"/>
      <c r="E512" s="279"/>
      <c r="F512" s="279"/>
    </row>
    <row r="513" spans="1:6" s="219" customFormat="1" ht="12.75">
      <c r="A513" s="218"/>
      <c r="B513" s="220"/>
      <c r="C513" s="220"/>
      <c r="D513" s="218"/>
      <c r="E513" s="279"/>
      <c r="F513" s="279"/>
    </row>
    <row r="514" spans="1:6" s="219" customFormat="1" ht="12.75">
      <c r="A514" s="218"/>
      <c r="B514" s="220"/>
      <c r="C514" s="220"/>
      <c r="D514" s="218"/>
      <c r="E514" s="279"/>
      <c r="F514" s="279"/>
    </row>
    <row r="515" ht="12.75">
      <c r="A515" s="218"/>
    </row>
    <row r="516" ht="12.75">
      <c r="A516" s="218"/>
    </row>
    <row r="517" ht="12.75">
      <c r="A517" s="218"/>
    </row>
    <row r="518" ht="12.75">
      <c r="A518" s="218"/>
    </row>
    <row r="519" ht="12.75">
      <c r="A519" s="218"/>
    </row>
    <row r="520" ht="12.75">
      <c r="A520" s="218"/>
    </row>
    <row r="521" ht="12.75">
      <c r="A521" s="218"/>
    </row>
    <row r="522" ht="12.75">
      <c r="A522" s="218"/>
    </row>
    <row r="523" ht="12.75">
      <c r="A523" s="218"/>
    </row>
    <row r="524" ht="12.75">
      <c r="A524" s="218"/>
    </row>
    <row r="525" ht="12.75">
      <c r="A525" s="218"/>
    </row>
    <row r="526" ht="12.75">
      <c r="A526" s="218"/>
    </row>
    <row r="527" ht="12.75">
      <c r="A527" s="218"/>
    </row>
    <row r="528" ht="12.75">
      <c r="A528" s="218"/>
    </row>
    <row r="529" ht="12.75">
      <c r="A529" s="218"/>
    </row>
    <row r="530" ht="12.75">
      <c r="A530" s="218"/>
    </row>
  </sheetData>
  <printOptions horizontalCentered="1"/>
  <pageMargins left="0.1968503937007874" right="0.1968503937007874" top="0.3937007874015748" bottom="0.3937007874015748" header="0" footer="0"/>
  <pageSetup horizontalDpi="300" verticalDpi="300" orientation="portrait" paperSize="9" scale="79" r:id="rId2"/>
  <headerFooter alignWithMargins="0">
    <oddFooter>&amp;R&amp;A
&amp;D</oddFooter>
  </headerFooter>
  <drawing r:id="rId1"/>
</worksheet>
</file>

<file path=xl/worksheets/sheet10.xml><?xml version="1.0" encoding="utf-8"?>
<worksheet xmlns="http://schemas.openxmlformats.org/spreadsheetml/2006/main" xmlns:r="http://schemas.openxmlformats.org/officeDocument/2006/relationships">
  <sheetPr codeName="Hoja78">
    <tabColor indexed="41"/>
    <pageSetUpPr fitToPage="1"/>
  </sheetPr>
  <dimension ref="A1:L35"/>
  <sheetViews>
    <sheetView zoomScale="85" zoomScaleNormal="85" workbookViewId="0" topLeftCell="A1">
      <pane xSplit="1" topLeftCell="B1" activePane="topRight" state="frozen"/>
      <selection pane="topLeft" activeCell="A3" sqref="A3"/>
      <selection pane="topRight" activeCell="A3" sqref="A3"/>
    </sheetView>
  </sheetViews>
  <sheetFormatPr defaultColWidth="11.421875" defaultRowHeight="12.75"/>
  <cols>
    <col min="1" max="1" width="54.8515625" style="0" customWidth="1"/>
    <col min="2" max="2" width="11.28125" style="0" customWidth="1"/>
    <col min="3" max="3" width="14.57421875" style="0" customWidth="1"/>
    <col min="4" max="4" width="0.85546875" style="19" customWidth="1"/>
    <col min="5" max="5" width="11.28125" style="0" customWidth="1"/>
    <col min="6" max="6" width="14.57421875" style="0" customWidth="1"/>
    <col min="7" max="7" width="0.85546875" style="19" customWidth="1"/>
    <col min="8" max="8" width="11.28125" style="0" customWidth="1"/>
    <col min="9" max="9" width="14.57421875" style="0" customWidth="1"/>
    <col min="10" max="10" width="9.8515625" style="19" customWidth="1"/>
  </cols>
  <sheetData>
    <row r="1" spans="1:10" s="2" customFormat="1" ht="21.75" customHeight="1">
      <c r="A1" s="35"/>
      <c r="B1" s="301"/>
      <c r="C1" s="329"/>
      <c r="D1" s="266"/>
      <c r="E1" s="301"/>
      <c r="F1" s="329"/>
      <c r="G1" s="266"/>
      <c r="H1" s="301"/>
      <c r="I1" s="329"/>
      <c r="J1" s="266"/>
    </row>
    <row r="2" spans="1:10" s="2" customFormat="1" ht="14.25" customHeight="1">
      <c r="A2" s="35"/>
      <c r="B2" s="190"/>
      <c r="C2" s="333"/>
      <c r="D2" s="266"/>
      <c r="E2" s="190"/>
      <c r="F2" s="333"/>
      <c r="G2" s="266"/>
      <c r="H2" s="190"/>
      <c r="I2" s="333"/>
      <c r="J2" s="266"/>
    </row>
    <row r="3" spans="1:10" s="35" customFormat="1" ht="19.5" customHeight="1">
      <c r="A3" s="556" t="s">
        <v>53</v>
      </c>
      <c r="B3" s="290"/>
      <c r="C3" s="334"/>
      <c r="D3" s="290"/>
      <c r="E3" s="434"/>
      <c r="F3" s="434"/>
      <c r="G3" s="290"/>
      <c r="H3" s="290"/>
      <c r="I3" s="290"/>
      <c r="J3" s="290"/>
    </row>
    <row r="4" spans="1:10" s="35" customFormat="1" ht="18">
      <c r="A4" s="173"/>
      <c r="B4" s="291"/>
      <c r="C4" s="291"/>
      <c r="D4" s="291"/>
      <c r="E4" s="291"/>
      <c r="F4" s="291"/>
      <c r="G4" s="291"/>
      <c r="H4" s="291"/>
      <c r="I4" s="291"/>
      <c r="J4" s="291"/>
    </row>
    <row r="5" spans="1:10" s="175" customFormat="1" ht="12.75">
      <c r="A5" s="174"/>
      <c r="B5" s="801">
        <v>2010</v>
      </c>
      <c r="C5" s="801"/>
      <c r="D5" s="305"/>
      <c r="E5" s="801">
        <v>2009</v>
      </c>
      <c r="F5" s="801"/>
      <c r="G5" s="305"/>
      <c r="H5" s="801">
        <v>2008</v>
      </c>
      <c r="I5" s="801"/>
      <c r="J5" s="305"/>
    </row>
    <row r="6" spans="1:10" s="175" customFormat="1" ht="12.75">
      <c r="A6" s="174"/>
      <c r="B6" s="392" t="s">
        <v>70</v>
      </c>
      <c r="C6" s="392" t="s">
        <v>71</v>
      </c>
      <c r="D6" s="305"/>
      <c r="E6" s="392" t="s">
        <v>70</v>
      </c>
      <c r="F6" s="392" t="s">
        <v>71</v>
      </c>
      <c r="G6" s="305"/>
      <c r="H6" s="392" t="s">
        <v>70</v>
      </c>
      <c r="I6" s="392" t="s">
        <v>71</v>
      </c>
      <c r="J6" s="305"/>
    </row>
    <row r="7" spans="1:10" s="35" customFormat="1" ht="7.5" customHeight="1">
      <c r="A7" s="36"/>
      <c r="B7" s="292"/>
      <c r="C7" s="292"/>
      <c r="D7" s="292"/>
      <c r="E7" s="292"/>
      <c r="F7" s="292"/>
      <c r="G7" s="292"/>
      <c r="H7" s="292"/>
      <c r="I7" s="292"/>
      <c r="J7" s="292"/>
    </row>
    <row r="8" spans="1:10" ht="12.75">
      <c r="A8" s="390" t="s">
        <v>54</v>
      </c>
      <c r="B8" s="300">
        <v>3.819174504245644</v>
      </c>
      <c r="C8" s="287">
        <v>1.1200816715218813</v>
      </c>
      <c r="D8" s="299"/>
      <c r="E8" s="300">
        <v>3.432521356640593</v>
      </c>
      <c r="F8" s="287">
        <v>1.3601322639207165</v>
      </c>
      <c r="G8" s="299"/>
      <c r="H8" s="300">
        <v>2.779893103175304</v>
      </c>
      <c r="I8" s="287">
        <v>3.3239300112296233</v>
      </c>
      <c r="J8" s="299"/>
    </row>
    <row r="9" spans="1:10" ht="12.75">
      <c r="A9" s="390" t="s">
        <v>55</v>
      </c>
      <c r="B9" s="435">
        <v>26.125273832732205</v>
      </c>
      <c r="C9" s="287">
        <v>2.698301749230286</v>
      </c>
      <c r="D9" s="299"/>
      <c r="E9" s="435">
        <v>25.421413278177596</v>
      </c>
      <c r="F9" s="287">
        <v>3.048044105339603</v>
      </c>
      <c r="G9" s="299"/>
      <c r="H9" s="435">
        <v>22.855021796950332</v>
      </c>
      <c r="I9" s="287">
        <v>3.9365182979808657</v>
      </c>
      <c r="J9" s="299"/>
    </row>
    <row r="10" spans="1:10" ht="12.75">
      <c r="A10" s="390" t="s">
        <v>56</v>
      </c>
      <c r="B10" s="435">
        <v>4.574145434703509</v>
      </c>
      <c r="C10" s="287">
        <v>1.9618224919479559</v>
      </c>
      <c r="D10" s="299"/>
      <c r="E10" s="435">
        <v>4.816561361755947</v>
      </c>
      <c r="F10" s="287">
        <v>2.663763597347687</v>
      </c>
      <c r="G10" s="299"/>
      <c r="H10" s="435">
        <v>6.030588302073666</v>
      </c>
      <c r="I10" s="44">
        <v>4.378900600990087</v>
      </c>
      <c r="J10" s="299"/>
    </row>
    <row r="11" spans="1:10" ht="12.75">
      <c r="A11" s="390" t="s">
        <v>57</v>
      </c>
      <c r="B11" s="435">
        <v>59.5948624796379</v>
      </c>
      <c r="C11" s="287">
        <v>4.893532290226178</v>
      </c>
      <c r="D11" s="299"/>
      <c r="E11" s="435">
        <v>60.587074480567814</v>
      </c>
      <c r="F11" s="287">
        <v>5.622921421121039</v>
      </c>
      <c r="G11" s="299"/>
      <c r="H11" s="435">
        <v>62.082419875639786</v>
      </c>
      <c r="I11" s="44">
        <v>7.352444986306393</v>
      </c>
      <c r="J11" s="299"/>
    </row>
    <row r="12" spans="1:12" ht="12.75">
      <c r="A12" s="390" t="s">
        <v>835</v>
      </c>
      <c r="B12" s="435">
        <v>39.34388233669431</v>
      </c>
      <c r="C12" s="44">
        <v>3.1943558276635704</v>
      </c>
      <c r="D12" s="299"/>
      <c r="E12" s="435">
        <v>40.93313381908463</v>
      </c>
      <c r="F12" s="44">
        <v>4.167128655972687</v>
      </c>
      <c r="G12" s="299"/>
      <c r="H12" s="435">
        <v>42.219046890254845</v>
      </c>
      <c r="I12" s="44">
        <v>5.978989630437201</v>
      </c>
      <c r="J12" s="299"/>
      <c r="L12" s="157"/>
    </row>
    <row r="13" spans="1:10" ht="12.75">
      <c r="A13" s="390" t="s">
        <v>58</v>
      </c>
      <c r="B13" s="435">
        <v>35.60769046260256</v>
      </c>
      <c r="C13" s="287">
        <v>3.301151644346197</v>
      </c>
      <c r="D13" s="299"/>
      <c r="E13" s="435">
        <v>36.23493833712714</v>
      </c>
      <c r="F13" s="287">
        <v>4.283568841505164</v>
      </c>
      <c r="G13" s="299"/>
      <c r="H13" s="435">
        <v>39.219396764089595</v>
      </c>
      <c r="I13" s="44">
        <v>5.8705130133470735</v>
      </c>
      <c r="J13" s="299"/>
    </row>
    <row r="14" spans="1:10" ht="12.75">
      <c r="A14" s="390" t="s">
        <v>59</v>
      </c>
      <c r="B14" s="435">
        <v>3.7361918740917375</v>
      </c>
      <c r="C14" s="287">
        <v>2.1765407605344986</v>
      </c>
      <c r="D14" s="299"/>
      <c r="E14" s="435">
        <v>4.698195481957493</v>
      </c>
      <c r="F14" s="287">
        <v>3.2690811058151845</v>
      </c>
      <c r="G14" s="299"/>
      <c r="H14" s="435">
        <v>2.999650126165256</v>
      </c>
      <c r="I14" s="44">
        <v>7.397284200251828</v>
      </c>
      <c r="J14" s="299"/>
    </row>
    <row r="15" spans="1:10" ht="12.75">
      <c r="A15" s="390" t="s">
        <v>60</v>
      </c>
      <c r="B15" s="435">
        <v>20.250980142943586</v>
      </c>
      <c r="C15" s="287">
        <v>8.194715657177342</v>
      </c>
      <c r="D15" s="299"/>
      <c r="E15" s="435">
        <v>19.653940661483183</v>
      </c>
      <c r="F15" s="287">
        <v>8.65489150259455</v>
      </c>
      <c r="G15" s="299"/>
      <c r="H15" s="435">
        <v>19.863372985384924</v>
      </c>
      <c r="I15" s="44">
        <v>10.271686150119713</v>
      </c>
      <c r="J15" s="299"/>
    </row>
    <row r="16" spans="1:10" ht="12.75">
      <c r="A16" s="390" t="s">
        <v>61</v>
      </c>
      <c r="B16" s="435">
        <v>5.8865437486807535</v>
      </c>
      <c r="C16" s="287">
        <v>0.4819019238744975</v>
      </c>
      <c r="D16" s="299"/>
      <c r="E16" s="435">
        <v>5.742429522858063</v>
      </c>
      <c r="F16" s="287">
        <v>0.38331460672104817</v>
      </c>
      <c r="G16" s="299"/>
      <c r="H16" s="435">
        <v>6.252076922160915</v>
      </c>
      <c r="I16" s="44">
        <v>0.8063043843057891</v>
      </c>
      <c r="J16" s="299"/>
    </row>
    <row r="17" spans="1:10" ht="12.75">
      <c r="A17" s="391" t="s">
        <v>62</v>
      </c>
      <c r="B17" s="293">
        <v>100</v>
      </c>
      <c r="C17" s="294">
        <v>3.7821144147293033</v>
      </c>
      <c r="D17" s="179"/>
      <c r="E17" s="293">
        <v>100</v>
      </c>
      <c r="F17" s="294">
        <v>4.378619688095701</v>
      </c>
      <c r="G17" s="179"/>
      <c r="H17" s="293">
        <v>100</v>
      </c>
      <c r="I17" s="294">
        <v>5.871153821441468</v>
      </c>
      <c r="J17" s="179"/>
    </row>
    <row r="18" spans="1:10" ht="12.75">
      <c r="A18" s="177"/>
      <c r="B18" s="57"/>
      <c r="C18" s="436"/>
      <c r="D18" s="299"/>
      <c r="E18" s="57"/>
      <c r="F18" s="436"/>
      <c r="G18" s="299"/>
      <c r="H18" s="57"/>
      <c r="I18" s="436"/>
      <c r="J18" s="299"/>
    </row>
    <row r="19" spans="1:10" ht="12.75">
      <c r="A19" s="390" t="s">
        <v>63</v>
      </c>
      <c r="B19" s="435">
        <v>14.347961068353655</v>
      </c>
      <c r="C19" s="287">
        <v>1.8896898946997045</v>
      </c>
      <c r="D19" s="299"/>
      <c r="E19" s="435">
        <v>13.631821266690942</v>
      </c>
      <c r="F19" s="287">
        <v>2.894888702836165</v>
      </c>
      <c r="G19" s="299"/>
      <c r="H19" s="435">
        <v>14.899753474428456</v>
      </c>
      <c r="I19" s="44">
        <v>4.937104987913914</v>
      </c>
      <c r="J19" s="299"/>
    </row>
    <row r="20" spans="1:10" ht="12.75">
      <c r="A20" s="390" t="s">
        <v>64</v>
      </c>
      <c r="B20" s="435">
        <v>46.40774760599339</v>
      </c>
      <c r="C20" s="287">
        <v>1.3691820655353566</v>
      </c>
      <c r="D20" s="299"/>
      <c r="E20" s="435">
        <v>45.878559706687454</v>
      </c>
      <c r="F20" s="287">
        <v>1.6282504039563481</v>
      </c>
      <c r="G20" s="299"/>
      <c r="H20" s="435">
        <v>45.84026863637378</v>
      </c>
      <c r="I20" s="44">
        <v>3.3736266056559674</v>
      </c>
      <c r="J20" s="299"/>
    </row>
    <row r="21" spans="1:12" ht="12.75">
      <c r="A21" s="390" t="s">
        <v>835</v>
      </c>
      <c r="B21" s="435">
        <v>21.824402112361277</v>
      </c>
      <c r="C21" s="44">
        <v>1.0219478978871341</v>
      </c>
      <c r="D21" s="299"/>
      <c r="E21" s="435">
        <v>21.441777366686924</v>
      </c>
      <c r="F21" s="44">
        <v>1.1392956311722924</v>
      </c>
      <c r="G21" s="299"/>
      <c r="H21" s="435">
        <v>22.2389584271817</v>
      </c>
      <c r="I21" s="44">
        <v>2.9381368668858805</v>
      </c>
      <c r="J21" s="299"/>
      <c r="L21" s="157"/>
    </row>
    <row r="22" spans="1:10" ht="12.75">
      <c r="A22" s="390" t="s">
        <v>58</v>
      </c>
      <c r="B22" s="435">
        <v>15.808878141324076</v>
      </c>
      <c r="C22" s="287">
        <v>1.2844703824505193</v>
      </c>
      <c r="D22" s="299"/>
      <c r="E22" s="435">
        <v>15.621073950112113</v>
      </c>
      <c r="F22" s="287">
        <v>1.4006792287311973</v>
      </c>
      <c r="G22" s="299"/>
      <c r="H22" s="435">
        <v>16.33323147386533</v>
      </c>
      <c r="I22" s="44">
        <v>2.6860027477131596</v>
      </c>
      <c r="J22" s="299"/>
    </row>
    <row r="23" spans="1:10" ht="12.75">
      <c r="A23" s="390" t="s">
        <v>59</v>
      </c>
      <c r="B23" s="435">
        <v>6.0155239710372</v>
      </c>
      <c r="C23" s="44">
        <v>0.33203526719993426</v>
      </c>
      <c r="D23" s="299"/>
      <c r="E23" s="435">
        <v>5.820703416574815</v>
      </c>
      <c r="F23" s="44">
        <v>0.43781812672031406</v>
      </c>
      <c r="G23" s="299"/>
      <c r="H23" s="435">
        <v>5.905726953316377</v>
      </c>
      <c r="I23" s="44">
        <v>3.6354540580564993</v>
      </c>
      <c r="J23" s="299"/>
    </row>
    <row r="24" spans="1:10" ht="12.75">
      <c r="A24" s="390" t="s">
        <v>60</v>
      </c>
      <c r="B24" s="435">
        <v>24.583345493632113</v>
      </c>
      <c r="C24" s="287">
        <v>1.677446784992229</v>
      </c>
      <c r="D24" s="299"/>
      <c r="E24" s="435">
        <v>24.436782340000526</v>
      </c>
      <c r="F24" s="287">
        <v>2.057278220898245</v>
      </c>
      <c r="G24" s="299"/>
      <c r="H24" s="435">
        <v>23.60131020919207</v>
      </c>
      <c r="I24" s="44">
        <v>3.783978323849993</v>
      </c>
      <c r="J24" s="299"/>
    </row>
    <row r="25" spans="1:10" ht="12.75">
      <c r="A25" s="390" t="s">
        <v>65</v>
      </c>
      <c r="B25" s="435">
        <v>21.417690730416567</v>
      </c>
      <c r="C25" s="287">
        <v>1.949915826543917</v>
      </c>
      <c r="D25" s="299"/>
      <c r="E25" s="435">
        <v>22.142759663565776</v>
      </c>
      <c r="F25" s="287">
        <v>2.5769479116445884</v>
      </c>
      <c r="G25" s="299"/>
      <c r="H25" s="435">
        <v>23.027469991550873</v>
      </c>
      <c r="I25" s="44">
        <v>5.1154961054981625</v>
      </c>
      <c r="J25" s="299"/>
    </row>
    <row r="26" spans="1:10" ht="12.75">
      <c r="A26" s="390" t="s">
        <v>66</v>
      </c>
      <c r="B26" s="435">
        <v>11.90762262412536</v>
      </c>
      <c r="C26" s="287">
        <v>0.6233763910566187</v>
      </c>
      <c r="D26" s="299"/>
      <c r="E26" s="435">
        <v>12.89569869233639</v>
      </c>
      <c r="F26" s="287">
        <v>0.8509483702190701</v>
      </c>
      <c r="G26" s="299"/>
      <c r="H26" s="435">
        <v>10.981149234570282</v>
      </c>
      <c r="I26" s="44">
        <v>1.406745663202551</v>
      </c>
      <c r="J26" s="299"/>
    </row>
    <row r="27" spans="1:10" ht="12.75">
      <c r="A27" s="390" t="s">
        <v>67</v>
      </c>
      <c r="B27" s="435">
        <v>5.918977896833496</v>
      </c>
      <c r="C27" s="437">
        <v>0</v>
      </c>
      <c r="D27" s="81"/>
      <c r="E27" s="435">
        <v>5.451160670719444</v>
      </c>
      <c r="F27" s="437">
        <v>0</v>
      </c>
      <c r="G27" s="81"/>
      <c r="H27" s="435">
        <v>5.251358663076604</v>
      </c>
      <c r="I27" s="360">
        <v>0</v>
      </c>
      <c r="J27" s="81"/>
    </row>
    <row r="28" spans="1:10" ht="12.75">
      <c r="A28" s="391" t="s">
        <v>68</v>
      </c>
      <c r="B28" s="293">
        <v>99.99999992572246</v>
      </c>
      <c r="C28" s="294">
        <v>1.3983947780905313</v>
      </c>
      <c r="D28" s="179"/>
      <c r="E28" s="293">
        <v>100</v>
      </c>
      <c r="F28" s="294">
        <v>1.821987008175284</v>
      </c>
      <c r="G28" s="179"/>
      <c r="H28" s="293">
        <v>100</v>
      </c>
      <c r="I28" s="294">
        <v>3.614542142033419</v>
      </c>
      <c r="J28" s="179"/>
    </row>
    <row r="29" spans="1:10" ht="12.75">
      <c r="A29" s="178"/>
      <c r="B29" s="5"/>
      <c r="C29" s="5"/>
      <c r="D29" s="21"/>
      <c r="E29" s="5"/>
      <c r="F29" s="5"/>
      <c r="G29" s="21"/>
      <c r="H29" s="5"/>
      <c r="I29" s="5"/>
      <c r="J29" s="21"/>
    </row>
    <row r="30" spans="1:10" s="181" customFormat="1" ht="15" customHeight="1">
      <c r="A30" s="391" t="s">
        <v>69</v>
      </c>
      <c r="B30" s="180"/>
      <c r="C30" s="180">
        <v>2.383719636638772</v>
      </c>
      <c r="D30" s="306"/>
      <c r="E30" s="180"/>
      <c r="F30" s="180">
        <v>2.556632679920417</v>
      </c>
      <c r="G30" s="306"/>
      <c r="H30" s="180"/>
      <c r="I30" s="180">
        <v>2.2566116794080493</v>
      </c>
      <c r="J30" s="306"/>
    </row>
    <row r="31" spans="2:10" ht="12.75">
      <c r="B31" s="2"/>
      <c r="C31" s="287"/>
      <c r="D31" s="44"/>
      <c r="E31" s="2"/>
      <c r="F31" s="287"/>
      <c r="G31" s="44"/>
      <c r="H31" s="2"/>
      <c r="I31" s="287"/>
      <c r="J31" s="44"/>
    </row>
    <row r="32" spans="2:10" ht="12.75">
      <c r="B32" s="15"/>
      <c r="C32" s="44"/>
      <c r="D32" s="44"/>
      <c r="E32" s="15"/>
      <c r="F32" s="44"/>
      <c r="G32" s="44"/>
      <c r="H32" s="15"/>
      <c r="I32" s="44"/>
      <c r="J32" s="44"/>
    </row>
    <row r="33" spans="2:9" ht="12.75">
      <c r="B33" s="19"/>
      <c r="C33" s="438"/>
      <c r="E33" s="19"/>
      <c r="F33" s="438"/>
      <c r="H33" s="19"/>
      <c r="I33" s="188"/>
    </row>
    <row r="35" ht="12.75">
      <c r="E35" s="157"/>
    </row>
  </sheetData>
  <mergeCells count="3">
    <mergeCell ref="B5:C5"/>
    <mergeCell ref="H5:I5"/>
    <mergeCell ref="E5:F5"/>
  </mergeCells>
  <printOptions horizontalCentered="1"/>
  <pageMargins left="0" right="0" top="0.5905511811023623" bottom="0.984251968503937" header="0" footer="0"/>
  <pageSetup fitToHeight="1" fitToWidth="1" horizontalDpi="300" verticalDpi="300" orientation="portrait" paperSize="9" scale="70" r:id="rId2"/>
  <headerFooter alignWithMargins="0">
    <oddFooter>&amp;R&amp;A
&amp;D</oddFooter>
  </headerFooter>
  <drawing r:id="rId1"/>
</worksheet>
</file>

<file path=xl/worksheets/sheet11.xml><?xml version="1.0" encoding="utf-8"?>
<worksheet xmlns="http://schemas.openxmlformats.org/spreadsheetml/2006/main" xmlns:r="http://schemas.openxmlformats.org/officeDocument/2006/relationships">
  <sheetPr codeName="Hoja8">
    <tabColor indexed="13"/>
    <pageSetUpPr fitToPage="1"/>
  </sheetPr>
  <dimension ref="A1:K23"/>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9.00390625" style="2" customWidth="1"/>
    <col min="2" max="2" width="12.140625" style="5" customWidth="1"/>
    <col min="3" max="3" width="13.57421875" style="5" bestFit="1" customWidth="1"/>
    <col min="4" max="5" width="12.140625" style="2" customWidth="1"/>
    <col min="6" max="6" width="6.140625" style="0" customWidth="1"/>
    <col min="7" max="7" width="6.421875" style="0" customWidth="1"/>
    <col min="8" max="8" width="10.28125" style="0" customWidth="1"/>
  </cols>
  <sheetData>
    <row r="1" spans="1:7" s="2" customFormat="1" ht="21.75" customHeight="1">
      <c r="A1"/>
      <c r="B1" s="5"/>
      <c r="C1" s="303" t="s">
        <v>821</v>
      </c>
      <c r="D1" s="5"/>
      <c r="E1" s="5"/>
      <c r="F1" s="15"/>
      <c r="G1" s="15"/>
    </row>
    <row r="2" spans="1:5" s="2" customFormat="1" ht="15" customHeight="1">
      <c r="A2"/>
      <c r="B2" s="5"/>
      <c r="C2" s="298"/>
      <c r="D2" s="5"/>
      <c r="E2" s="5"/>
    </row>
    <row r="3" spans="1:9" ht="21.75">
      <c r="A3" s="50" t="s">
        <v>861</v>
      </c>
      <c r="B3" s="51"/>
      <c r="C3" s="298" t="s">
        <v>812</v>
      </c>
      <c r="D3" s="7"/>
      <c r="E3" s="7"/>
      <c r="I3" s="270" t="s">
        <v>846</v>
      </c>
    </row>
    <row r="4" spans="1:5" ht="12.75" customHeight="1">
      <c r="A4" s="53" t="s">
        <v>789</v>
      </c>
      <c r="B4" s="58"/>
      <c r="C4" s="58"/>
      <c r="D4" s="9"/>
      <c r="E4" s="9"/>
    </row>
    <row r="5" spans="1:11" s="2" customFormat="1" ht="12" customHeight="1">
      <c r="A5" s="53"/>
      <c r="B5" s="33"/>
      <c r="C5" s="52"/>
      <c r="D5" s="52"/>
      <c r="E5" s="52"/>
      <c r="H5" s="802" t="s">
        <v>842</v>
      </c>
      <c r="I5" s="802"/>
      <c r="J5" s="802"/>
      <c r="K5" s="802"/>
    </row>
    <row r="6" spans="1:11" s="65" customFormat="1" ht="15" customHeight="1">
      <c r="A6" s="66"/>
      <c r="B6" s="67">
        <v>2008</v>
      </c>
      <c r="C6" s="203" t="s">
        <v>758</v>
      </c>
      <c r="D6" s="67">
        <v>2007</v>
      </c>
      <c r="E6" s="67">
        <v>2006</v>
      </c>
      <c r="H6" s="67">
        <v>2008</v>
      </c>
      <c r="I6" s="203" t="s">
        <v>758</v>
      </c>
      <c r="J6" s="67">
        <v>2007</v>
      </c>
      <c r="K6" s="67">
        <v>2006</v>
      </c>
    </row>
    <row r="7" spans="1:11" s="19" customFormat="1" ht="9" customHeight="1">
      <c r="A7" s="134"/>
      <c r="B7" s="239"/>
      <c r="C7" s="239"/>
      <c r="D7" s="239"/>
      <c r="E7" s="239"/>
      <c r="H7" s="239"/>
      <c r="I7" s="239"/>
      <c r="J7" s="239"/>
      <c r="K7" s="239"/>
    </row>
    <row r="8" spans="1:11" s="25" customFormat="1" ht="15" customHeight="1">
      <c r="A8" s="140" t="s">
        <v>735</v>
      </c>
      <c r="B8" s="210" t="e">
        <f>#REF!</f>
        <v>#REF!</v>
      </c>
      <c r="C8" s="207" t="e">
        <f>#REF!</f>
        <v>#REF!</v>
      </c>
      <c r="D8" s="210" t="e">
        <f>#REF!</f>
        <v>#REF!</v>
      </c>
      <c r="E8" s="210" t="e">
        <f>#REF!</f>
        <v>#REF!</v>
      </c>
      <c r="H8" s="210" t="e">
        <f>#REF!</f>
        <v>#REF!</v>
      </c>
      <c r="I8" s="207" t="e">
        <f>IF(AND(H8=0,J8=0),0,IF(J8=0,"n.s.",IF((H8/J8-1)&lt;-1,"n.s.",IF((H8/J8-1)&gt;3,"n.s.",(H8/J8-1)*100))))</f>
        <v>#REF!</v>
      </c>
      <c r="J8" s="210" t="e">
        <f>#REF!</f>
        <v>#REF!</v>
      </c>
      <c r="K8" s="210" t="e">
        <f>#REF!</f>
        <v>#REF!</v>
      </c>
    </row>
    <row r="9" spans="1:11" s="2" customFormat="1" ht="7.5" customHeight="1">
      <c r="A9" s="53"/>
      <c r="B9" s="211"/>
      <c r="C9" s="240"/>
      <c r="D9" s="211"/>
      <c r="E9" s="211"/>
      <c r="F9" s="52"/>
      <c r="G9" s="52"/>
      <c r="H9" s="211"/>
      <c r="I9" s="240"/>
      <c r="J9" s="211"/>
      <c r="K9" s="211"/>
    </row>
    <row r="10" spans="1:11" ht="15" customHeight="1">
      <c r="A10" s="54" t="s">
        <v>719</v>
      </c>
      <c r="B10" s="211" t="e">
        <f>#REF!</f>
        <v>#REF!</v>
      </c>
      <c r="C10" s="206" t="e">
        <f>#REF!</f>
        <v>#REF!</v>
      </c>
      <c r="D10" s="208" t="e">
        <f>#REF!</f>
        <v>#REF!</v>
      </c>
      <c r="E10" s="208" t="e">
        <f>#REF!</f>
        <v>#REF!</v>
      </c>
      <c r="H10" s="211" t="e">
        <f>#REF!</f>
        <v>#REF!</v>
      </c>
      <c r="I10" s="206" t="e">
        <f>#REF!</f>
        <v>#REF!</v>
      </c>
      <c r="J10" s="208" t="e">
        <f>#REF!</f>
        <v>#REF!</v>
      </c>
      <c r="K10" s="208" t="e">
        <f>#REF!</f>
        <v>#REF!</v>
      </c>
    </row>
    <row r="11" spans="1:11" ht="15" customHeight="1">
      <c r="A11" s="54" t="s">
        <v>829</v>
      </c>
      <c r="B11" s="211" t="e">
        <f>#REF!</f>
        <v>#REF!</v>
      </c>
      <c r="C11" s="206" t="e">
        <f>#REF!</f>
        <v>#REF!</v>
      </c>
      <c r="D11" s="208" t="e">
        <f>#REF!</f>
        <v>#REF!</v>
      </c>
      <c r="E11" s="208" t="e">
        <f>#REF!</f>
        <v>#REF!</v>
      </c>
      <c r="H11" s="211" t="e">
        <f>#REF!</f>
        <v>#REF!</v>
      </c>
      <c r="I11" s="206" t="e">
        <f>#REF!</f>
        <v>#REF!</v>
      </c>
      <c r="J11" s="208" t="e">
        <f>#REF!</f>
        <v>#REF!</v>
      </c>
      <c r="K11" s="208" t="e">
        <f>#REF!</f>
        <v>#REF!</v>
      </c>
    </row>
    <row r="12" spans="1:11" s="25" customFormat="1" ht="15" customHeight="1">
      <c r="A12" s="140" t="s">
        <v>809</v>
      </c>
      <c r="B12" s="210" t="e">
        <f>#REF!</f>
        <v>#REF!</v>
      </c>
      <c r="C12" s="207" t="e">
        <f>IF(AND(B12=0,D12=0),0,IF(D12=0,"n.s.",IF((B12/D12-1)&lt;-1,"n.s.",IF((B12/D12-1)&gt;3,"n.s.",(B12/D12-1)*100))))</f>
        <v>#REF!</v>
      </c>
      <c r="D12" s="210" t="e">
        <f>SUM(D10:D11)</f>
        <v>#REF!</v>
      </c>
      <c r="E12" s="210" t="e">
        <f>SUM(E10:E11)</f>
        <v>#REF!</v>
      </c>
      <c r="H12" s="210" t="e">
        <f>SUM(H10:H11)</f>
        <v>#REF!</v>
      </c>
      <c r="I12" s="207" t="e">
        <f>IF(AND(H12=0,J12=0),0,IF(J12=0,"n.s.",IF((H12/J12-1)&lt;-1,"n.s.",IF((H12/J12-1)&gt;3,"n.s.",(H12/J12-1)*100))))</f>
        <v>#REF!</v>
      </c>
      <c r="J12" s="210" t="e">
        <f>SUM(J10:J11)</f>
        <v>#REF!</v>
      </c>
      <c r="K12" s="210" t="e">
        <f>SUM(K10:K11)</f>
        <v>#REF!</v>
      </c>
    </row>
    <row r="13" spans="1:11" ht="15" customHeight="1">
      <c r="A13" s="53"/>
      <c r="B13" s="241"/>
      <c r="C13" s="199"/>
      <c r="D13" s="241"/>
      <c r="E13" s="241"/>
      <c r="H13" s="241"/>
      <c r="I13" s="199"/>
      <c r="J13" s="241"/>
      <c r="K13" s="241"/>
    </row>
    <row r="14" spans="1:11" s="25" customFormat="1" ht="15" customHeight="1">
      <c r="A14" s="140" t="s">
        <v>811</v>
      </c>
      <c r="B14" s="207" t="e">
        <f>-B12/B8*100</f>
        <v>#REF!</v>
      </c>
      <c r="C14" s="141"/>
      <c r="D14" s="207" t="e">
        <f>-D12/D8*100</f>
        <v>#REF!</v>
      </c>
      <c r="E14" s="207" t="e">
        <f>-E12/E8*100</f>
        <v>#REF!</v>
      </c>
      <c r="H14" s="207" t="e">
        <f>-H12/H8*100</f>
        <v>#REF!</v>
      </c>
      <c r="I14" s="141"/>
      <c r="J14" s="207" t="e">
        <f>-J12/J8*100</f>
        <v>#REF!</v>
      </c>
      <c r="K14" s="207" t="e">
        <f>-K12/K8*100</f>
        <v>#REF!</v>
      </c>
    </row>
    <row r="15" spans="1:11" ht="15" customHeight="1">
      <c r="A15" s="54"/>
      <c r="B15" s="241"/>
      <c r="C15" s="199"/>
      <c r="D15" s="241"/>
      <c r="E15" s="241"/>
      <c r="H15" s="241"/>
      <c r="I15" s="199"/>
      <c r="J15" s="241"/>
      <c r="K15" s="241"/>
    </row>
    <row r="16" spans="1:11" ht="15" customHeight="1">
      <c r="A16" s="54" t="s">
        <v>720</v>
      </c>
      <c r="B16" s="211" t="e">
        <f>#REF!</f>
        <v>#REF!</v>
      </c>
      <c r="C16" s="206" t="e">
        <f>IF(AND(B16=0,D16=0),0,IF(D16=0,"n.s.",IF((B16/D16-1)&lt;-1,"n.s.",IF((B16/D16-1)&gt;3,"n.s.",(B16/D16-1)*100))))</f>
        <v>#REF!</v>
      </c>
      <c r="D16" s="208" t="e">
        <f>#REF!</f>
        <v>#REF!</v>
      </c>
      <c r="E16" s="208" t="e">
        <f>#REF!</f>
        <v>#REF!</v>
      </c>
      <c r="H16" s="211" t="e">
        <f>#REF!</f>
        <v>#REF!</v>
      </c>
      <c r="I16" s="206" t="e">
        <f>IF(AND(H16=0,J16=0),0,IF(J16=0,"n.s.",IF((H16/J16-1)&lt;-1,"n.s.",IF((H16/J16-1)&gt;3,"n.s.",(H16/J16-1)*100))))</f>
        <v>#REF!</v>
      </c>
      <c r="J16" s="208" t="e">
        <f>#REF!</f>
        <v>#REF!</v>
      </c>
      <c r="K16" s="208" t="e">
        <f>#REF!</f>
        <v>#REF!</v>
      </c>
    </row>
    <row r="17" spans="1:11" s="25" customFormat="1" ht="15" customHeight="1">
      <c r="A17" s="140" t="s">
        <v>810</v>
      </c>
      <c r="B17" s="210" t="e">
        <f>B12+B16</f>
        <v>#REF!</v>
      </c>
      <c r="C17" s="207" t="e">
        <f>IF(AND(B17=0,D17=0),0,IF(D17=0,"n.s.",IF((B17/D17-1)&lt;-1,"n.s.",IF((B17/D17-1)&gt;3,"n.s.",(B17/D17-1)*100))))</f>
        <v>#REF!</v>
      </c>
      <c r="D17" s="210" t="e">
        <f>D12+D16</f>
        <v>#REF!</v>
      </c>
      <c r="E17" s="210" t="e">
        <f>E12+E16</f>
        <v>#REF!</v>
      </c>
      <c r="H17" s="210" t="e">
        <f>H12+H16</f>
        <v>#REF!</v>
      </c>
      <c r="I17" s="207" t="e">
        <f>IF(AND(H17=0,J17=0),0,IF(J17=0,"n.s.",IF((H17/J17-1)&lt;-1,"n.s.",IF((H17/J17-1)&gt;3,"n.s.",(H17/J17-1)*100))))</f>
        <v>#REF!</v>
      </c>
      <c r="J17" s="210" t="e">
        <f>J12+J16</f>
        <v>#REF!</v>
      </c>
      <c r="K17" s="210" t="e">
        <f>K12+K16</f>
        <v>#REF!</v>
      </c>
    </row>
    <row r="18" spans="1:11" ht="15" customHeight="1">
      <c r="A18" s="242"/>
      <c r="B18" s="243"/>
      <c r="C18" s="199"/>
      <c r="D18" s="243"/>
      <c r="E18" s="243"/>
      <c r="H18" s="243"/>
      <c r="I18" s="199"/>
      <c r="J18" s="243"/>
      <c r="K18" s="243"/>
    </row>
    <row r="19" spans="1:11" s="25" customFormat="1" ht="15" customHeight="1">
      <c r="A19" s="140" t="s">
        <v>854</v>
      </c>
      <c r="B19" s="207" t="e">
        <f>-B17/B8*100</f>
        <v>#REF!</v>
      </c>
      <c r="C19" s="141"/>
      <c r="D19" s="207" t="e">
        <f>-D17/D8*100</f>
        <v>#REF!</v>
      </c>
      <c r="E19" s="207" t="e">
        <f>-E17/E8*100</f>
        <v>#REF!</v>
      </c>
      <c r="H19" s="207" t="e">
        <f>-H17/H8*100</f>
        <v>#REF!</v>
      </c>
      <c r="I19" s="141"/>
      <c r="J19" s="207" t="e">
        <f>-J17/J8*100</f>
        <v>#REF!</v>
      </c>
      <c r="K19" s="207" t="e">
        <f>-K17/K8*100</f>
        <v>#REF!</v>
      </c>
    </row>
    <row r="20" spans="1:5" ht="14.25" customHeight="1">
      <c r="A20" s="242"/>
      <c r="B20" s="243"/>
      <c r="C20" s="237"/>
      <c r="D20" s="236"/>
      <c r="E20" s="236"/>
    </row>
    <row r="21" spans="1:5" ht="12.75">
      <c r="A21" s="244" t="s">
        <v>820</v>
      </c>
      <c r="B21" s="238"/>
      <c r="C21" s="238"/>
      <c r="D21" s="54"/>
      <c r="E21" s="54"/>
    </row>
    <row r="22" spans="1:5" ht="12.75">
      <c r="A22" s="244"/>
      <c r="B22" s="238"/>
      <c r="C22" s="238"/>
      <c r="D22" s="54"/>
      <c r="E22" s="54"/>
    </row>
    <row r="23" spans="1:5" ht="12.75">
      <c r="A23" s="54"/>
      <c r="B23" s="238"/>
      <c r="C23" s="238"/>
      <c r="D23" s="54"/>
      <c r="E23" s="54"/>
    </row>
  </sheetData>
  <mergeCells count="1">
    <mergeCell ref="H5:K5"/>
  </mergeCells>
  <printOptions horizontalCentered="1"/>
  <pageMargins left="0.75" right="0.75" top="0.5905511811023623" bottom="1" header="0" footer="0"/>
  <pageSetup fitToHeight="1" fitToWidth="1" horizontalDpi="300" verticalDpi="300" orientation="portrait" paperSize="9" scale="87" r:id="rId2"/>
  <headerFooter alignWithMargins="0">
    <oddFooter>&amp;R&amp;A
&amp;D</oddFooter>
  </headerFooter>
  <drawing r:id="rId1"/>
</worksheet>
</file>

<file path=xl/worksheets/sheet12.xml><?xml version="1.0" encoding="utf-8"?>
<worksheet xmlns="http://schemas.openxmlformats.org/spreadsheetml/2006/main" xmlns:r="http://schemas.openxmlformats.org/officeDocument/2006/relationships">
  <sheetPr codeName="Hoja63">
    <tabColor indexed="41"/>
  </sheetPr>
  <dimension ref="A1:F20"/>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5.00390625" style="2" customWidth="1"/>
    <col min="2" max="2" width="13.7109375" style="5" customWidth="1"/>
    <col min="3" max="3" width="12.7109375" style="5" customWidth="1"/>
    <col min="4" max="5" width="13.7109375" style="2" customWidth="1"/>
    <col min="6" max="6" width="11.8515625" style="0" customWidth="1"/>
  </cols>
  <sheetData>
    <row r="1" spans="1:5" s="2" customFormat="1" ht="21.75" customHeight="1">
      <c r="A1"/>
      <c r="B1" s="21"/>
      <c r="C1" s="289"/>
      <c r="D1" s="21"/>
      <c r="E1" s="21"/>
    </row>
    <row r="2" spans="1:3" s="2" customFormat="1" ht="15" customHeight="1">
      <c r="A2"/>
      <c r="B2" s="5"/>
      <c r="C2" s="5"/>
    </row>
    <row r="3" spans="1:5" ht="19.5">
      <c r="A3" s="378" t="s">
        <v>47</v>
      </c>
      <c r="B3" s="51"/>
      <c r="C3" s="51"/>
      <c r="D3" s="7"/>
      <c r="E3" s="7"/>
    </row>
    <row r="4" spans="1:5" ht="12.75">
      <c r="A4" s="379" t="s">
        <v>910</v>
      </c>
      <c r="B4" s="58"/>
      <c r="C4" s="58"/>
      <c r="D4" s="9"/>
      <c r="E4" s="9"/>
    </row>
    <row r="5" spans="1:5" s="2" customFormat="1" ht="7.5" customHeight="1">
      <c r="A5" s="53"/>
      <c r="B5" s="33"/>
      <c r="C5" s="52"/>
      <c r="D5" s="52"/>
      <c r="E5" s="52"/>
    </row>
    <row r="6" spans="1:5" s="65" customFormat="1" ht="15" customHeight="1">
      <c r="A6" s="66"/>
      <c r="B6" s="67">
        <v>2010</v>
      </c>
      <c r="C6" s="63" t="s">
        <v>758</v>
      </c>
      <c r="D6" s="67">
        <v>2009</v>
      </c>
      <c r="E6" s="67">
        <v>2008</v>
      </c>
    </row>
    <row r="7" spans="1:5" ht="7.5" customHeight="1">
      <c r="A7" s="21"/>
      <c r="B7" s="28"/>
      <c r="C7" s="439"/>
      <c r="D7" s="28"/>
      <c r="E7" s="28"/>
    </row>
    <row r="8" spans="1:6" s="19" customFormat="1" ht="12.75">
      <c r="A8" s="440" t="s">
        <v>248</v>
      </c>
      <c r="B8" s="210">
        <v>1155.770486</v>
      </c>
      <c r="C8" s="207">
        <v>5.589361940893833</v>
      </c>
      <c r="D8" s="210">
        <v>1094.589895</v>
      </c>
      <c r="E8" s="210">
        <v>1284.156013</v>
      </c>
      <c r="F8" s="296"/>
    </row>
    <row r="9" spans="1:6" s="19" customFormat="1" ht="7.5" customHeight="1">
      <c r="A9" s="8"/>
      <c r="B9" s="211"/>
      <c r="C9" s="206"/>
      <c r="D9" s="208"/>
      <c r="E9" s="208"/>
      <c r="F9" s="296"/>
    </row>
    <row r="10" spans="1:6" s="19" customFormat="1" ht="12.75" customHeight="1">
      <c r="A10" s="440" t="s">
        <v>249</v>
      </c>
      <c r="B10" s="210">
        <v>3380.8302369999997</v>
      </c>
      <c r="C10" s="207">
        <v>1.3607207275453614</v>
      </c>
      <c r="D10" s="210">
        <v>3335.444157</v>
      </c>
      <c r="E10" s="210">
        <v>3243.110987</v>
      </c>
      <c r="F10" s="296"/>
    </row>
    <row r="11" spans="1:6" ht="12.75">
      <c r="A11" s="407" t="s">
        <v>250</v>
      </c>
      <c r="B11" s="211">
        <v>1058.682</v>
      </c>
      <c r="C11" s="206">
        <v>-5.977171966919592</v>
      </c>
      <c r="D11" s="208">
        <v>1125.984</v>
      </c>
      <c r="E11" s="208">
        <v>1197.36</v>
      </c>
      <c r="F11" s="101"/>
    </row>
    <row r="12" spans="1:6" ht="12.75">
      <c r="A12" s="441" t="s">
        <v>251</v>
      </c>
      <c r="B12" s="211">
        <v>934.6859999999999</v>
      </c>
      <c r="C12" s="206">
        <v>-4.220921284137258</v>
      </c>
      <c r="D12" s="208">
        <v>975.8770000000001</v>
      </c>
      <c r="E12" s="208">
        <v>952.77</v>
      </c>
      <c r="F12" s="101"/>
    </row>
    <row r="13" spans="1:6" ht="12" customHeight="1">
      <c r="A13" s="406" t="s">
        <v>252</v>
      </c>
      <c r="B13" s="211">
        <v>545.166</v>
      </c>
      <c r="C13" s="206">
        <v>9.249514037794814</v>
      </c>
      <c r="D13" s="208">
        <v>499.01</v>
      </c>
      <c r="E13" s="208">
        <v>511.29900000000004</v>
      </c>
      <c r="F13" s="101"/>
    </row>
    <row r="14" spans="1:6" s="19" customFormat="1" ht="12.75">
      <c r="A14" s="441" t="s">
        <v>253</v>
      </c>
      <c r="B14" s="211">
        <v>409.857</v>
      </c>
      <c r="C14" s="206">
        <v>16.282375371311364</v>
      </c>
      <c r="D14" s="208">
        <v>352.467</v>
      </c>
      <c r="E14" s="208">
        <v>298.66</v>
      </c>
      <c r="F14" s="296"/>
    </row>
    <row r="15" spans="1:6" s="19" customFormat="1" ht="12.75">
      <c r="A15" s="407" t="s">
        <v>260</v>
      </c>
      <c r="B15" s="211">
        <v>432.4392369999996</v>
      </c>
      <c r="C15" s="206">
        <v>13.172538332063555</v>
      </c>
      <c r="D15" s="208">
        <v>382.1061569999997</v>
      </c>
      <c r="E15" s="208">
        <v>283.021987000001</v>
      </c>
      <c r="F15" s="296"/>
    </row>
    <row r="16" spans="1:6" ht="7.5" customHeight="1">
      <c r="A16" s="3"/>
      <c r="B16" s="211"/>
      <c r="C16" s="206"/>
      <c r="D16" s="208"/>
      <c r="E16" s="208"/>
      <c r="F16" s="101"/>
    </row>
    <row r="17" spans="1:6" ht="12.75">
      <c r="A17" s="411" t="s">
        <v>261</v>
      </c>
      <c r="B17" s="210">
        <v>4536.600723</v>
      </c>
      <c r="C17" s="207">
        <v>2.405549703436005</v>
      </c>
      <c r="D17" s="210">
        <v>4430.034052</v>
      </c>
      <c r="E17" s="210">
        <v>4527.267</v>
      </c>
      <c r="F17" s="101"/>
    </row>
    <row r="18" spans="1:6" ht="9.75" customHeight="1">
      <c r="A18" s="3"/>
      <c r="B18" s="211"/>
      <c r="C18" s="206"/>
      <c r="D18" s="208"/>
      <c r="E18" s="208"/>
      <c r="F18" s="101"/>
    </row>
    <row r="19" spans="1:2" ht="12.75">
      <c r="A19" s="442"/>
      <c r="B19" s="443"/>
    </row>
    <row r="20" ht="11.25" customHeight="1">
      <c r="A20" s="30"/>
    </row>
  </sheetData>
  <printOptions horizontalCentered="1"/>
  <pageMargins left="0.3937007874015748" right="0.3937007874015748" top="0.3937007874015748" bottom="0.3937007874015748" header="0" footer="0"/>
  <pageSetup horizontalDpi="300" verticalDpi="300" orientation="portrait" paperSize="9" scale="85" r:id="rId2"/>
  <headerFooter alignWithMargins="0">
    <oddFooter>&amp;R&amp;A
&amp;D</oddFooter>
  </headerFooter>
  <drawing r:id="rId1"/>
</worksheet>
</file>

<file path=xl/worksheets/sheet13.xml><?xml version="1.0" encoding="utf-8"?>
<worksheet xmlns="http://schemas.openxmlformats.org/spreadsheetml/2006/main" xmlns:r="http://schemas.openxmlformats.org/officeDocument/2006/relationships">
  <sheetPr codeName="Hoja23">
    <tabColor indexed="41"/>
  </sheetPr>
  <dimension ref="A1:E38"/>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0.00390625" style="2" customWidth="1"/>
    <col min="2" max="2" width="14.00390625" style="5" bestFit="1" customWidth="1"/>
    <col min="3" max="3" width="11.8515625" style="5" customWidth="1"/>
    <col min="4" max="4" width="14.00390625" style="2" bestFit="1" customWidth="1"/>
    <col min="5" max="5" width="14.00390625" style="2" customWidth="1"/>
  </cols>
  <sheetData>
    <row r="1" spans="1:5" s="2" customFormat="1" ht="21.75" customHeight="1">
      <c r="A1"/>
      <c r="B1" s="328"/>
      <c r="C1" s="289"/>
      <c r="D1" s="15"/>
      <c r="E1" s="15"/>
    </row>
    <row r="2" spans="1:2" s="2" customFormat="1" ht="15" customHeight="1">
      <c r="A2"/>
      <c r="B2" s="5"/>
    </row>
    <row r="3" spans="1:5" ht="19.5">
      <c r="A3" s="378" t="s">
        <v>72</v>
      </c>
      <c r="B3" s="51"/>
      <c r="C3" s="51"/>
      <c r="D3" s="7"/>
      <c r="E3" s="7"/>
    </row>
    <row r="4" spans="1:5" ht="15" customHeight="1">
      <c r="A4" s="379" t="s">
        <v>910</v>
      </c>
      <c r="B4" s="58"/>
      <c r="C4" s="58"/>
      <c r="D4" s="9"/>
      <c r="E4" s="9"/>
    </row>
    <row r="5" spans="1:5" s="2" customFormat="1" ht="8.25" customHeight="1">
      <c r="A5" s="53"/>
      <c r="B5" s="33"/>
      <c r="C5" s="52"/>
      <c r="D5" s="52"/>
      <c r="E5" s="52"/>
    </row>
    <row r="6" spans="1:5" s="65" customFormat="1" ht="15" customHeight="1">
      <c r="A6" s="66"/>
      <c r="B6" s="67">
        <v>2010</v>
      </c>
      <c r="C6" s="63" t="s">
        <v>758</v>
      </c>
      <c r="D6" s="67">
        <v>2009</v>
      </c>
      <c r="E6" s="67">
        <v>2008</v>
      </c>
    </row>
    <row r="7" spans="1:5" s="19" customFormat="1" ht="12.75">
      <c r="A7" s="15"/>
      <c r="B7" s="20"/>
      <c r="C7" s="20"/>
      <c r="D7" s="20"/>
      <c r="E7" s="20"/>
    </row>
    <row r="8" spans="1:5" s="25" customFormat="1" ht="15" customHeight="1">
      <c r="A8" s="393" t="s">
        <v>73</v>
      </c>
      <c r="B8" s="210">
        <v>4814.449</v>
      </c>
      <c r="C8" s="207">
        <v>3.517013101342892</v>
      </c>
      <c r="D8" s="210">
        <v>4650.877045</v>
      </c>
      <c r="E8" s="210">
        <v>4716.145</v>
      </c>
    </row>
    <row r="9" spans="1:5" ht="15" customHeight="1">
      <c r="A9" s="394" t="s">
        <v>74</v>
      </c>
      <c r="B9" s="211">
        <v>3739.729</v>
      </c>
      <c r="C9" s="206">
        <v>3.6705068191860812</v>
      </c>
      <c r="D9" s="208">
        <v>3607.322</v>
      </c>
      <c r="E9" s="208">
        <v>3593.305</v>
      </c>
    </row>
    <row r="10" spans="1:5" ht="15" customHeight="1">
      <c r="A10" s="394" t="s">
        <v>75</v>
      </c>
      <c r="B10" s="211">
        <v>688.585</v>
      </c>
      <c r="C10" s="206">
        <v>7.124410771791712</v>
      </c>
      <c r="D10" s="208">
        <v>642.79</v>
      </c>
      <c r="E10" s="208">
        <v>693.12</v>
      </c>
    </row>
    <row r="11" spans="1:5" ht="15" customHeight="1">
      <c r="A11" s="394" t="s">
        <v>76</v>
      </c>
      <c r="B11" s="211">
        <v>386.135</v>
      </c>
      <c r="C11" s="206">
        <v>-3.6505183835913835</v>
      </c>
      <c r="D11" s="208">
        <v>400.765</v>
      </c>
      <c r="E11" s="208">
        <v>429.72</v>
      </c>
    </row>
    <row r="12" spans="1:5" ht="9.75" customHeight="1">
      <c r="A12" s="374" t="s">
        <v>771</v>
      </c>
      <c r="B12" s="211"/>
      <c r="C12" s="199"/>
      <c r="D12" s="211"/>
      <c r="E12" s="211"/>
    </row>
    <row r="13" spans="1:5" s="25" customFormat="1" ht="15" customHeight="1">
      <c r="A13" s="393" t="s">
        <v>77</v>
      </c>
      <c r="B13" s="210">
        <v>3392.2819999999997</v>
      </c>
      <c r="C13" s="207">
        <v>12.670294478531385</v>
      </c>
      <c r="D13" s="210">
        <v>3010.804237</v>
      </c>
      <c r="E13" s="210">
        <v>3040.004</v>
      </c>
    </row>
    <row r="14" spans="1:5" ht="15" customHeight="1">
      <c r="A14" s="394" t="s">
        <v>78</v>
      </c>
      <c r="B14" s="211">
        <v>749.9169999999999</v>
      </c>
      <c r="C14" s="206">
        <v>16.66684816851669</v>
      </c>
      <c r="D14" s="208">
        <v>642.785</v>
      </c>
      <c r="E14" s="208">
        <v>616.975</v>
      </c>
    </row>
    <row r="15" spans="1:5" ht="15" customHeight="1">
      <c r="A15" s="394" t="s">
        <v>79</v>
      </c>
      <c r="B15" s="211">
        <v>563.015</v>
      </c>
      <c r="C15" s="206">
        <v>-2.412580988466617</v>
      </c>
      <c r="D15" s="208">
        <v>576.934</v>
      </c>
      <c r="E15" s="208">
        <v>598.076</v>
      </c>
    </row>
    <row r="16" spans="1:5" ht="15" customHeight="1">
      <c r="A16" s="394" t="s">
        <v>80</v>
      </c>
      <c r="B16" s="211">
        <v>283.91400000000004</v>
      </c>
      <c r="C16" s="206">
        <v>11.56720816730723</v>
      </c>
      <c r="D16" s="208">
        <v>254.47799999999995</v>
      </c>
      <c r="E16" s="208">
        <v>260.25</v>
      </c>
    </row>
    <row r="17" spans="1:5" ht="15" customHeight="1">
      <c r="A17" s="394" t="s">
        <v>81</v>
      </c>
      <c r="B17" s="211">
        <v>345.017</v>
      </c>
      <c r="C17" s="206">
        <v>31.907906055612667</v>
      </c>
      <c r="D17" s="208">
        <v>261.559</v>
      </c>
      <c r="E17" s="208">
        <v>272.335</v>
      </c>
    </row>
    <row r="18" spans="1:5" ht="15" customHeight="1">
      <c r="A18" s="394" t="s">
        <v>82</v>
      </c>
      <c r="B18" s="211">
        <v>88.721</v>
      </c>
      <c r="C18" s="206">
        <v>11.580496271050023</v>
      </c>
      <c r="D18" s="208">
        <v>79.513</v>
      </c>
      <c r="E18" s="208">
        <v>109.965</v>
      </c>
    </row>
    <row r="19" spans="1:5" ht="15" customHeight="1">
      <c r="A19" s="394" t="s">
        <v>83</v>
      </c>
      <c r="B19" s="211">
        <v>1039.9739999999997</v>
      </c>
      <c r="C19" s="206">
        <v>11.935170694639607</v>
      </c>
      <c r="D19" s="208">
        <v>929.0860000000002</v>
      </c>
      <c r="E19" s="208">
        <v>887.1859999999999</v>
      </c>
    </row>
    <row r="20" spans="1:5" ht="15" customHeight="1">
      <c r="A20" s="394" t="s">
        <v>84</v>
      </c>
      <c r="B20" s="211">
        <v>321.724</v>
      </c>
      <c r="C20" s="206">
        <v>20.74324552547726</v>
      </c>
      <c r="D20" s="208">
        <v>266.45300000000003</v>
      </c>
      <c r="E20" s="208">
        <v>295.217</v>
      </c>
    </row>
    <row r="21" spans="1:5" ht="9.75" customHeight="1">
      <c r="A21" s="3"/>
      <c r="B21" s="211"/>
      <c r="C21" s="199"/>
      <c r="D21" s="211"/>
      <c r="E21" s="211"/>
    </row>
    <row r="22" spans="1:5" s="25" customFormat="1" ht="15" customHeight="1">
      <c r="A22" s="395" t="s">
        <v>85</v>
      </c>
      <c r="B22" s="210">
        <v>8206.731</v>
      </c>
      <c r="C22" s="207">
        <v>7.113970131862768</v>
      </c>
      <c r="D22" s="210">
        <v>7661.681282</v>
      </c>
      <c r="E22" s="210">
        <v>7756.149</v>
      </c>
    </row>
    <row r="23" spans="1:5" ht="10.5" customHeight="1">
      <c r="A23" s="3"/>
      <c r="B23" s="211"/>
      <c r="C23" s="237"/>
      <c r="D23" s="211"/>
      <c r="E23" s="211"/>
    </row>
    <row r="24" spans="1:5" s="25" customFormat="1" ht="15.75" customHeight="1">
      <c r="A24" s="395" t="s">
        <v>86</v>
      </c>
      <c r="B24" s="210">
        <v>760.749153</v>
      </c>
      <c r="C24" s="207">
        <v>9.185023861471663</v>
      </c>
      <c r="D24" s="210">
        <v>696.752289</v>
      </c>
      <c r="E24" s="210">
        <v>698.955223</v>
      </c>
    </row>
    <row r="25" spans="1:5" ht="10.5" customHeight="1">
      <c r="A25" s="18"/>
      <c r="B25" s="211"/>
      <c r="C25" s="238"/>
      <c r="D25" s="211"/>
      <c r="E25" s="211"/>
    </row>
    <row r="26" spans="1:5" ht="15.75" customHeight="1">
      <c r="A26" s="373" t="s">
        <v>87</v>
      </c>
      <c r="B26" s="210">
        <v>8967.480153</v>
      </c>
      <c r="C26" s="207">
        <v>7.286611502340801</v>
      </c>
      <c r="D26" s="210">
        <v>8358.433571</v>
      </c>
      <c r="E26" s="210">
        <v>8455.104223</v>
      </c>
    </row>
    <row r="27" spans="1:5" ht="12.75" customHeight="1">
      <c r="A27" s="3"/>
      <c r="B27" s="211"/>
      <c r="C27" s="237"/>
      <c r="D27" s="211"/>
      <c r="E27" s="211"/>
    </row>
    <row r="28" spans="1:5" s="25" customFormat="1" ht="15" customHeight="1">
      <c r="A28" s="373" t="s">
        <v>918</v>
      </c>
      <c r="B28" s="210">
        <v>20909.831015</v>
      </c>
      <c r="C28" s="207">
        <v>1.1800451165844716</v>
      </c>
      <c r="D28" s="210">
        <v>20665.963324</v>
      </c>
      <c r="E28" s="210">
        <v>18977.63200000002</v>
      </c>
    </row>
    <row r="29" ht="9" customHeight="1"/>
    <row r="30" spans="1:5" s="25" customFormat="1" ht="27" customHeight="1">
      <c r="A30" s="396" t="s">
        <v>88</v>
      </c>
      <c r="B30" s="207">
        <v>42.88643053388158</v>
      </c>
      <c r="C30" s="207"/>
      <c r="D30" s="207">
        <v>40.445409874956574</v>
      </c>
      <c r="E30" s="207">
        <v>44.55388032710195</v>
      </c>
    </row>
    <row r="31" spans="1:5" ht="10.5" customHeight="1">
      <c r="A31" s="3"/>
      <c r="B31" s="211"/>
      <c r="C31" s="237"/>
      <c r="D31" s="211"/>
      <c r="E31" s="211"/>
    </row>
    <row r="32" ht="12.75">
      <c r="A32" s="5"/>
    </row>
    <row r="33" spans="2:5" ht="12.75">
      <c r="B33" s="21"/>
      <c r="C33" s="21"/>
      <c r="D33" s="15"/>
      <c r="E33" s="15"/>
    </row>
    <row r="34" spans="1:5" ht="12.75">
      <c r="A34" s="5"/>
      <c r="B34" s="21"/>
      <c r="C34" s="21"/>
      <c r="D34" s="15"/>
      <c r="E34" s="15"/>
    </row>
    <row r="35" spans="1:5" ht="12.75">
      <c r="A35" s="3"/>
      <c r="B35" s="21"/>
      <c r="C35" s="21"/>
      <c r="D35" s="15"/>
      <c r="E35" s="15"/>
    </row>
    <row r="37" ht="12.75">
      <c r="A37" s="5"/>
    </row>
    <row r="38" ht="12.75">
      <c r="A38" s="3"/>
    </row>
  </sheetData>
  <printOptions horizontalCentered="1"/>
  <pageMargins left="0.1968503937007874" right="0.1968503937007874" top="0.3937007874015748" bottom="0.3937007874015748" header="0" footer="0"/>
  <pageSetup horizontalDpi="300" verticalDpi="300" orientation="portrait" paperSize="9" scale="85" r:id="rId2"/>
  <headerFooter alignWithMargins="0">
    <oddFooter>&amp;R&amp;A
&amp;D</oddFooter>
  </headerFooter>
  <drawing r:id="rId1"/>
</worksheet>
</file>

<file path=xl/worksheets/sheet14.xml><?xml version="1.0" encoding="utf-8"?>
<worksheet xmlns="http://schemas.openxmlformats.org/spreadsheetml/2006/main" xmlns:r="http://schemas.openxmlformats.org/officeDocument/2006/relationships">
  <sheetPr codeName="Hoja46">
    <tabColor indexed="41"/>
  </sheetPr>
  <dimension ref="A1:E24"/>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69.140625" style="2" customWidth="1"/>
    <col min="2" max="2" width="11.57421875" style="2" customWidth="1"/>
    <col min="3" max="3" width="9.7109375" style="2" customWidth="1"/>
    <col min="4" max="5" width="11.57421875" style="2" customWidth="1"/>
    <col min="6" max="16384" width="11.421875" style="2" customWidth="1"/>
  </cols>
  <sheetData>
    <row r="1" spans="2:5" ht="21.75" customHeight="1">
      <c r="B1" s="8"/>
      <c r="C1" s="8"/>
      <c r="D1" s="15"/>
      <c r="E1" s="15"/>
    </row>
    <row r="2" ht="12.75">
      <c r="B2" s="265"/>
    </row>
    <row r="3" spans="1:5" ht="19.5">
      <c r="A3" s="444" t="s">
        <v>263</v>
      </c>
      <c r="B3" s="221"/>
      <c r="C3" s="221"/>
      <c r="D3" s="53"/>
      <c r="E3" s="53"/>
    </row>
    <row r="4" spans="1:5" ht="12.75">
      <c r="A4" s="379" t="s">
        <v>910</v>
      </c>
      <c r="B4" s="134"/>
      <c r="C4" s="134"/>
      <c r="D4" s="134"/>
      <c r="E4" s="53"/>
    </row>
    <row r="5" ht="12.75">
      <c r="E5" s="15"/>
    </row>
    <row r="6" spans="1:5" ht="15.75" customHeight="1">
      <c r="A6" s="154"/>
      <c r="B6" s="67">
        <v>2010</v>
      </c>
      <c r="C6" s="63" t="s">
        <v>758</v>
      </c>
      <c r="D6" s="67">
        <v>2009</v>
      </c>
      <c r="E6" s="67">
        <v>2008</v>
      </c>
    </row>
    <row r="8" spans="1:5" ht="12.75">
      <c r="A8" s="380" t="s">
        <v>695</v>
      </c>
      <c r="B8" s="210">
        <v>4606.032735</v>
      </c>
      <c r="C8" s="207">
        <v>9.40597249177677</v>
      </c>
      <c r="D8" s="210">
        <v>4210.037743</v>
      </c>
      <c r="E8" s="210">
        <v>5019.540000000018</v>
      </c>
    </row>
    <row r="9" spans="1:5" ht="12.75">
      <c r="A9" s="386" t="s">
        <v>178</v>
      </c>
      <c r="B9" s="208">
        <v>-2863.3628241000006</v>
      </c>
      <c r="C9" s="215" t="s">
        <v>224</v>
      </c>
      <c r="D9" s="208">
        <v>579.2471439999998</v>
      </c>
      <c r="E9" s="208">
        <v>-3240.598924</v>
      </c>
    </row>
    <row r="10" spans="2:5" ht="7.5" customHeight="1">
      <c r="B10" s="208"/>
      <c r="C10" s="275"/>
      <c r="D10" s="208"/>
      <c r="E10" s="208"/>
    </row>
    <row r="11" spans="1:5" ht="12.75">
      <c r="A11" s="380" t="s">
        <v>672</v>
      </c>
      <c r="B11" s="210">
        <v>1742.6699109</v>
      </c>
      <c r="C11" s="207">
        <v>-63.613149937472066</v>
      </c>
      <c r="D11" s="210">
        <v>4789.284887</v>
      </c>
      <c r="E11" s="210">
        <v>1778.712502</v>
      </c>
    </row>
    <row r="12" spans="1:5" ht="12.75">
      <c r="A12" s="399" t="s">
        <v>673</v>
      </c>
      <c r="B12" s="208">
        <v>24322.0589145836</v>
      </c>
      <c r="C12" s="215">
        <v>10.164528475762147</v>
      </c>
      <c r="D12" s="208">
        <v>22077.940378</v>
      </c>
      <c r="E12" s="208">
        <v>19614.476542</v>
      </c>
    </row>
    <row r="13" spans="2:5" ht="7.5" customHeight="1">
      <c r="B13" s="208"/>
      <c r="C13" s="275"/>
      <c r="D13" s="208"/>
      <c r="E13" s="208"/>
    </row>
    <row r="14" spans="1:5" ht="14.25">
      <c r="A14" s="380" t="s">
        <v>265</v>
      </c>
      <c r="B14" s="207">
        <v>7.164976933162055</v>
      </c>
      <c r="C14" s="207"/>
      <c r="D14" s="207">
        <v>21.692625330994993</v>
      </c>
      <c r="E14" s="207">
        <v>9.068365898989384</v>
      </c>
    </row>
    <row r="15" spans="2:5" ht="7.5" customHeight="1">
      <c r="B15" s="208"/>
      <c r="C15" s="275"/>
      <c r="D15" s="208"/>
      <c r="E15" s="208"/>
    </row>
    <row r="16" spans="1:5" ht="12.75">
      <c r="A16" s="380" t="s">
        <v>677</v>
      </c>
      <c r="B16" s="207">
        <v>24.866664444049736</v>
      </c>
      <c r="C16" s="207"/>
      <c r="D16" s="207">
        <v>25.12698909810557</v>
      </c>
      <c r="E16" s="207">
        <v>30.029651732407487</v>
      </c>
    </row>
    <row r="17" spans="2:5" ht="7.5" customHeight="1">
      <c r="B17" s="208"/>
      <c r="C17" s="275"/>
      <c r="D17" s="208"/>
      <c r="E17" s="208"/>
    </row>
    <row r="18" spans="1:5" ht="12.75">
      <c r="A18" s="399" t="s">
        <v>674</v>
      </c>
      <c r="B18" s="208">
        <v>2981.039931</v>
      </c>
      <c r="C18" s="215">
        <v>20.391203110896726</v>
      </c>
      <c r="D18" s="208">
        <v>2476.127702</v>
      </c>
      <c r="E18" s="208">
        <v>2053.24643</v>
      </c>
    </row>
    <row r="19" spans="2:5" ht="7.5" customHeight="1">
      <c r="B19" s="208"/>
      <c r="C19" s="275"/>
      <c r="D19" s="208"/>
      <c r="E19" s="208"/>
    </row>
    <row r="20" spans="1:5" ht="13.5" customHeight="1">
      <c r="A20" s="380" t="s">
        <v>675</v>
      </c>
      <c r="B20" s="210">
        <v>-1238.3700200999997</v>
      </c>
      <c r="C20" s="207" t="s">
        <v>224</v>
      </c>
      <c r="D20" s="210">
        <v>2313.1571849999996</v>
      </c>
      <c r="E20" s="210">
        <v>-274.53392800000006</v>
      </c>
    </row>
    <row r="21" ht="9" customHeight="1"/>
    <row r="22" spans="1:5" ht="13.5" customHeight="1">
      <c r="A22" s="380" t="s">
        <v>676</v>
      </c>
      <c r="B22" s="210">
        <v>2618.2535018</v>
      </c>
      <c r="C22" s="207">
        <v>-0.07202495770439743</v>
      </c>
      <c r="D22" s="210">
        <v>2620.140657</v>
      </c>
      <c r="E22" s="210">
        <v>3401.9173</v>
      </c>
    </row>
    <row r="23" ht="12.75" customHeight="1"/>
    <row r="24" spans="1:5" ht="14.25" customHeight="1">
      <c r="A24" s="60"/>
      <c r="D24" s="260"/>
      <c r="E24" s="260"/>
    </row>
  </sheetData>
  <printOptions horizontalCentered="1"/>
  <pageMargins left="0.1968503937007874" right="0.1968503937007874" top="0.5905511811023623" bottom="0.984251968503937" header="0" footer="0"/>
  <pageSetup horizontalDpi="600" verticalDpi="600" orientation="portrait" paperSize="9" scale="88" r:id="rId2"/>
  <headerFooter alignWithMargins="0">
    <oddFooter>&amp;R&amp;A
&amp;D</oddFooter>
  </headerFooter>
  <drawing r:id="rId1"/>
</worksheet>
</file>

<file path=xl/worksheets/sheet15.xml><?xml version="1.0" encoding="utf-8"?>
<worksheet xmlns="http://schemas.openxmlformats.org/spreadsheetml/2006/main" xmlns:r="http://schemas.openxmlformats.org/officeDocument/2006/relationships">
  <sheetPr codeName="Hoja6">
    <tabColor indexed="41"/>
    <pageSetUpPr fitToPage="1"/>
  </sheetPr>
  <dimension ref="A1:E51"/>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6.7109375" style="2" customWidth="1"/>
    <col min="2" max="2" width="14.140625" style="5" customWidth="1"/>
    <col min="3" max="3" width="10.421875" style="5" customWidth="1"/>
    <col min="4" max="4" width="14.421875" style="2" customWidth="1"/>
    <col min="5" max="5" width="13.140625" style="2" customWidth="1"/>
    <col min="6" max="16384" width="11.421875" style="2" customWidth="1"/>
  </cols>
  <sheetData>
    <row r="1" spans="2:4" ht="21.75" customHeight="1">
      <c r="B1" s="283"/>
      <c r="D1" s="15"/>
    </row>
    <row r="2" spans="2:5" ht="15" customHeight="1">
      <c r="B2" s="261"/>
      <c r="C2" s="277"/>
      <c r="D2" s="26"/>
      <c r="E2" s="295"/>
    </row>
    <row r="3" spans="1:5" ht="19.5">
      <c r="A3" s="378" t="s">
        <v>89</v>
      </c>
      <c r="C3" s="277"/>
      <c r="D3" s="7"/>
      <c r="E3" s="286"/>
    </row>
    <row r="4" spans="1:5" ht="12.75">
      <c r="A4" s="379" t="s">
        <v>910</v>
      </c>
      <c r="B4" s="57"/>
      <c r="C4" s="52"/>
      <c r="D4" s="15"/>
      <c r="E4" s="295"/>
    </row>
    <row r="5" spans="1:5" ht="7.5" customHeight="1">
      <c r="A5" s="53"/>
      <c r="B5" s="33"/>
      <c r="C5" s="52"/>
      <c r="D5" s="39"/>
      <c r="E5" s="80"/>
    </row>
    <row r="6" spans="1:5" s="65" customFormat="1" ht="15" customHeight="1">
      <c r="A6" s="61"/>
      <c r="B6" s="62">
        <v>40543</v>
      </c>
      <c r="C6" s="63" t="s">
        <v>758</v>
      </c>
      <c r="D6" s="62">
        <v>40178</v>
      </c>
      <c r="E6" s="62">
        <v>39813</v>
      </c>
    </row>
    <row r="7" ht="7.5" customHeight="1">
      <c r="A7" s="3"/>
    </row>
    <row r="8" spans="1:5" ht="15" customHeight="1">
      <c r="A8" s="389" t="s">
        <v>54</v>
      </c>
      <c r="B8" s="211">
        <v>19980.983</v>
      </c>
      <c r="C8" s="206">
        <v>22.25412420640449</v>
      </c>
      <c r="D8" s="208">
        <v>16343.811</v>
      </c>
      <c r="E8" s="208">
        <v>14658.882</v>
      </c>
    </row>
    <row r="9" spans="1:5" ht="15" customHeight="1">
      <c r="A9" s="389" t="s">
        <v>90</v>
      </c>
      <c r="B9" s="211">
        <v>63283.271</v>
      </c>
      <c r="C9" s="206">
        <v>-9.249760602688117</v>
      </c>
      <c r="D9" s="208">
        <v>69733.448</v>
      </c>
      <c r="E9" s="208">
        <v>73299.124</v>
      </c>
    </row>
    <row r="10" spans="1:5" ht="15" customHeight="1">
      <c r="A10" s="397" t="s">
        <v>91</v>
      </c>
      <c r="B10" s="211">
        <v>2773.551</v>
      </c>
      <c r="C10" s="206">
        <v>18.678857109603598</v>
      </c>
      <c r="D10" s="208">
        <v>2337.022</v>
      </c>
      <c r="E10" s="208">
        <v>1754.589</v>
      </c>
    </row>
    <row r="11" spans="1:5" ht="15" customHeight="1">
      <c r="A11" s="389" t="s">
        <v>92</v>
      </c>
      <c r="B11" s="211">
        <v>56456.526</v>
      </c>
      <c r="C11" s="206">
        <v>-11.1207755329626</v>
      </c>
      <c r="D11" s="208">
        <v>63520.498</v>
      </c>
      <c r="E11" s="208">
        <v>47779.606</v>
      </c>
    </row>
    <row r="12" spans="1:5" ht="15" customHeight="1">
      <c r="A12" s="389" t="s">
        <v>93</v>
      </c>
      <c r="B12" s="211">
        <v>364706.603</v>
      </c>
      <c r="C12" s="206">
        <v>5.371006184689353</v>
      </c>
      <c r="D12" s="208">
        <v>346116.656</v>
      </c>
      <c r="E12" s="208">
        <v>369493.5</v>
      </c>
    </row>
    <row r="13" spans="1:5" ht="15" customHeight="1">
      <c r="A13" s="398" t="s">
        <v>94</v>
      </c>
      <c r="B13" s="211">
        <v>23636.416</v>
      </c>
      <c r="C13" s="206">
        <v>6.2815776430231285</v>
      </c>
      <c r="D13" s="208">
        <v>22239.429</v>
      </c>
      <c r="E13" s="208">
        <v>33856.09</v>
      </c>
    </row>
    <row r="14" spans="1:5" ht="15" customHeight="1">
      <c r="A14" s="398" t="s">
        <v>95</v>
      </c>
      <c r="B14" s="211">
        <v>338856.909</v>
      </c>
      <c r="C14" s="206">
        <v>4.766052667153575</v>
      </c>
      <c r="D14" s="208">
        <v>323441.516</v>
      </c>
      <c r="E14" s="208">
        <v>335259.713</v>
      </c>
    </row>
    <row r="15" spans="1:5" ht="15" customHeight="1">
      <c r="A15" s="398" t="s">
        <v>96</v>
      </c>
      <c r="B15" s="211">
        <v>2213.278</v>
      </c>
      <c r="C15" s="206" t="s">
        <v>224</v>
      </c>
      <c r="D15" s="208">
        <v>435.711</v>
      </c>
      <c r="E15" s="208">
        <v>377.697</v>
      </c>
    </row>
    <row r="16" spans="1:5" ht="15" customHeight="1">
      <c r="A16" s="389" t="s">
        <v>97</v>
      </c>
      <c r="B16" s="211">
        <v>9945.771</v>
      </c>
      <c r="C16" s="206">
        <v>82.91544058145868</v>
      </c>
      <c r="D16" s="208">
        <v>5437.36</v>
      </c>
      <c r="E16" s="208">
        <v>5281.522</v>
      </c>
    </row>
    <row r="17" spans="1:5" ht="15" customHeight="1">
      <c r="A17" s="389" t="s">
        <v>98</v>
      </c>
      <c r="B17" s="211">
        <v>4547.037</v>
      </c>
      <c r="C17" s="206">
        <v>55.63495258084259</v>
      </c>
      <c r="D17" s="208">
        <v>2921.604</v>
      </c>
      <c r="E17" s="208">
        <v>1466.855</v>
      </c>
    </row>
    <row r="18" spans="1:5" ht="15" customHeight="1">
      <c r="A18" s="389" t="s">
        <v>99</v>
      </c>
      <c r="B18" s="211">
        <v>6700.879</v>
      </c>
      <c r="C18" s="206">
        <v>2.982631260657098</v>
      </c>
      <c r="D18" s="208">
        <v>6506.805</v>
      </c>
      <c r="E18" s="208">
        <v>6908.241</v>
      </c>
    </row>
    <row r="19" spans="1:5" ht="15" customHeight="1">
      <c r="A19" s="389" t="s">
        <v>100</v>
      </c>
      <c r="B19" s="211">
        <v>8007.234</v>
      </c>
      <c r="C19" s="206">
        <v>10.474762697293528</v>
      </c>
      <c r="D19" s="208">
        <v>7248.021</v>
      </c>
      <c r="E19" s="208">
        <v>8439.624</v>
      </c>
    </row>
    <row r="20" spans="1:5" ht="15" customHeight="1">
      <c r="A20" s="389" t="s">
        <v>61</v>
      </c>
      <c r="B20" s="211">
        <v>16335.728</v>
      </c>
      <c r="C20" s="206">
        <v>9.63864284214726</v>
      </c>
      <c r="D20" s="208">
        <v>14899.608</v>
      </c>
      <c r="E20" s="208">
        <v>13567.974</v>
      </c>
    </row>
    <row r="21" spans="1:5" s="5" customFormat="1" ht="15" customHeight="1">
      <c r="A21" s="380" t="s">
        <v>62</v>
      </c>
      <c r="B21" s="210">
        <v>552737.583</v>
      </c>
      <c r="C21" s="207">
        <v>3.302917498971558</v>
      </c>
      <c r="D21" s="210">
        <v>535064.833</v>
      </c>
      <c r="E21" s="210">
        <v>542649.917</v>
      </c>
    </row>
    <row r="22" spans="1:5" ht="9.75" customHeight="1">
      <c r="A22" s="238"/>
      <c r="B22" s="211"/>
      <c r="C22" s="245"/>
      <c r="D22" s="211"/>
      <c r="E22" s="211"/>
    </row>
    <row r="23" spans="1:5" ht="15" customHeight="1">
      <c r="A23" s="389" t="s">
        <v>101</v>
      </c>
      <c r="B23" s="211">
        <v>37212.382</v>
      </c>
      <c r="C23" s="206">
        <v>13.349305393863165</v>
      </c>
      <c r="D23" s="208">
        <v>32829.828</v>
      </c>
      <c r="E23" s="208">
        <v>43009.088</v>
      </c>
    </row>
    <row r="24" spans="1:5" ht="15" customHeight="1">
      <c r="A24" s="389" t="s">
        <v>102</v>
      </c>
      <c r="B24" s="211">
        <v>1606.696</v>
      </c>
      <c r="C24" s="206">
        <v>17.528866586446124</v>
      </c>
      <c r="D24" s="208">
        <v>1367.065</v>
      </c>
      <c r="E24" s="208">
        <v>1032.733</v>
      </c>
    </row>
    <row r="25" spans="1:5" ht="15" customHeight="1">
      <c r="A25" s="389" t="s">
        <v>103</v>
      </c>
      <c r="B25" s="211">
        <v>453164.254</v>
      </c>
      <c r="C25" s="206">
        <v>1.167247574029795</v>
      </c>
      <c r="D25" s="208">
        <v>447935.735</v>
      </c>
      <c r="E25" s="208">
        <v>450604.776</v>
      </c>
    </row>
    <row r="26" spans="1:5" ht="15" customHeight="1">
      <c r="A26" s="398" t="s">
        <v>104</v>
      </c>
      <c r="B26" s="211">
        <v>68180.303</v>
      </c>
      <c r="C26" s="206">
        <v>-3.031808397962754</v>
      </c>
      <c r="D26" s="208">
        <v>70312.02900000001</v>
      </c>
      <c r="E26" s="208">
        <v>66804.311</v>
      </c>
    </row>
    <row r="27" spans="1:5" ht="15" customHeight="1">
      <c r="A27" s="398" t="s">
        <v>105</v>
      </c>
      <c r="B27" s="211">
        <v>275788.717</v>
      </c>
      <c r="C27" s="206">
        <v>8.500105565715831</v>
      </c>
      <c r="D27" s="208">
        <v>254182.902</v>
      </c>
      <c r="E27" s="208">
        <v>255235.993</v>
      </c>
    </row>
    <row r="28" spans="1:5" ht="15" customHeight="1">
      <c r="A28" s="398" t="s">
        <v>106</v>
      </c>
      <c r="B28" s="211">
        <v>85179.591</v>
      </c>
      <c r="C28" s="206">
        <v>-14.76808256893155</v>
      </c>
      <c r="D28" s="208">
        <v>99938.607</v>
      </c>
      <c r="E28" s="208">
        <v>104157.026</v>
      </c>
    </row>
    <row r="29" spans="1:5" ht="15" customHeight="1">
      <c r="A29" s="398" t="s">
        <v>107</v>
      </c>
      <c r="B29" s="211">
        <v>17419.534</v>
      </c>
      <c r="C29" s="206">
        <v>-2.5630518381787426</v>
      </c>
      <c r="D29" s="208">
        <v>17877.75</v>
      </c>
      <c r="E29" s="208">
        <v>16986.974</v>
      </c>
    </row>
    <row r="30" spans="1:5" ht="15" customHeight="1">
      <c r="A30" s="398" t="s">
        <v>108</v>
      </c>
      <c r="B30" s="211">
        <v>6596.109</v>
      </c>
      <c r="C30" s="206">
        <v>17.275689503341397</v>
      </c>
      <c r="D30" s="208">
        <v>5624.447</v>
      </c>
      <c r="E30" s="208">
        <v>7420.472</v>
      </c>
    </row>
    <row r="31" spans="1:5" ht="15" customHeight="1">
      <c r="A31" s="389" t="s">
        <v>109</v>
      </c>
      <c r="B31" s="211">
        <v>8033.338</v>
      </c>
      <c r="C31" s="206">
        <v>11.79107568186486</v>
      </c>
      <c r="D31" s="208">
        <v>7186.028</v>
      </c>
      <c r="E31" s="208">
        <v>6571.351</v>
      </c>
    </row>
    <row r="32" spans="1:5" ht="15" customHeight="1">
      <c r="A32" s="389" t="s">
        <v>66</v>
      </c>
      <c r="B32" s="211">
        <v>15245.632000000001</v>
      </c>
      <c r="C32" s="206">
        <v>1.752819043600562</v>
      </c>
      <c r="D32" s="208">
        <v>14983.006999999998</v>
      </c>
      <c r="E32" s="208">
        <v>14727.219000000001</v>
      </c>
    </row>
    <row r="33" spans="1:5" s="5" customFormat="1" ht="15" customHeight="1">
      <c r="A33" s="380" t="s">
        <v>110</v>
      </c>
      <c r="B33" s="210">
        <v>515262.302</v>
      </c>
      <c r="C33" s="207">
        <v>2.173429081077627</v>
      </c>
      <c r="D33" s="210">
        <v>504301.66299999994</v>
      </c>
      <c r="E33" s="210">
        <v>515945.167</v>
      </c>
    </row>
    <row r="34" spans="1:5" ht="9.75" customHeight="1">
      <c r="A34" s="221"/>
      <c r="B34" s="211"/>
      <c r="C34" s="206"/>
      <c r="D34" s="211"/>
      <c r="E34" s="211"/>
    </row>
    <row r="35" spans="1:5" ht="15" customHeight="1">
      <c r="A35" s="389" t="s">
        <v>246</v>
      </c>
      <c r="B35" s="211">
        <v>1555.781</v>
      </c>
      <c r="C35" s="206">
        <v>6.326351665820362</v>
      </c>
      <c r="D35" s="208">
        <v>1463.213</v>
      </c>
      <c r="E35" s="208">
        <v>1048.572</v>
      </c>
    </row>
    <row r="36" spans="1:5" s="15" customFormat="1" ht="15" customHeight="1">
      <c r="A36" s="389" t="s">
        <v>111</v>
      </c>
      <c r="B36" s="211">
        <v>-769.802</v>
      </c>
      <c r="C36" s="206" t="s">
        <v>224</v>
      </c>
      <c r="D36" s="208">
        <v>-61.748</v>
      </c>
      <c r="E36" s="208">
        <v>-929.736</v>
      </c>
    </row>
    <row r="37" spans="1:5" ht="15" customHeight="1">
      <c r="A37" s="389" t="s">
        <v>112</v>
      </c>
      <c r="B37" s="211">
        <v>36689.302</v>
      </c>
      <c r="C37" s="206">
        <v>24.95630618181064</v>
      </c>
      <c r="D37" s="208">
        <v>29361.705</v>
      </c>
      <c r="E37" s="208">
        <v>26585.914</v>
      </c>
    </row>
    <row r="38" spans="1:5" s="5" customFormat="1" ht="15" customHeight="1">
      <c r="A38" s="380" t="s">
        <v>113</v>
      </c>
      <c r="B38" s="210">
        <v>37475.281</v>
      </c>
      <c r="C38" s="207">
        <v>21.81865848025415</v>
      </c>
      <c r="D38" s="210">
        <v>30763.17</v>
      </c>
      <c r="E38" s="210">
        <v>26704.75</v>
      </c>
    </row>
    <row r="39" spans="1:5" ht="11.25" customHeight="1">
      <c r="A39" s="242"/>
      <c r="B39" s="211"/>
      <c r="C39" s="199"/>
      <c r="D39" s="211"/>
      <c r="E39" s="211"/>
    </row>
    <row r="40" spans="1:5" s="5" customFormat="1" ht="15" customHeight="1">
      <c r="A40" s="380" t="s">
        <v>114</v>
      </c>
      <c r="B40" s="210">
        <v>552737.583</v>
      </c>
      <c r="C40" s="207">
        <v>3.302917498971558</v>
      </c>
      <c r="D40" s="210">
        <v>535064.833</v>
      </c>
      <c r="E40" s="210">
        <v>542649.917</v>
      </c>
    </row>
    <row r="41" spans="1:5" ht="15" customHeight="1">
      <c r="A41" s="242"/>
      <c r="B41" s="211"/>
      <c r="C41" s="199"/>
      <c r="D41" s="211"/>
      <c r="E41" s="211"/>
    </row>
    <row r="42" spans="1:5" ht="15" customHeight="1">
      <c r="A42" s="380" t="s">
        <v>115</v>
      </c>
      <c r="B42" s="210"/>
      <c r="C42" s="141"/>
      <c r="D42" s="210"/>
      <c r="E42" s="210"/>
    </row>
    <row r="43" spans="1:5" ht="15" customHeight="1">
      <c r="A43" s="379" t="s">
        <v>116</v>
      </c>
      <c r="B43" s="211">
        <v>35815.861999999994</v>
      </c>
      <c r="C43" s="206">
        <v>9.8</v>
      </c>
      <c r="D43" s="208">
        <v>32614</v>
      </c>
      <c r="E43" s="208">
        <v>35952.479</v>
      </c>
    </row>
    <row r="44" spans="1:5" ht="15" customHeight="1">
      <c r="A44" s="54"/>
      <c r="B44" s="211"/>
      <c r="C44" s="246"/>
      <c r="D44" s="211"/>
      <c r="E44" s="211"/>
    </row>
    <row r="45" spans="1:5" s="5" customFormat="1" ht="15" customHeight="1">
      <c r="A45" s="380" t="s">
        <v>117</v>
      </c>
      <c r="B45" s="210"/>
      <c r="C45" s="141"/>
      <c r="D45" s="210"/>
      <c r="E45" s="210"/>
    </row>
    <row r="46" spans="1:5" ht="12.75">
      <c r="A46" s="389" t="s">
        <v>118</v>
      </c>
      <c r="B46" s="211">
        <v>558807.5791068492</v>
      </c>
      <c r="C46" s="206">
        <v>2.917087069916602</v>
      </c>
      <c r="D46" s="208">
        <v>542968.7091</v>
      </c>
      <c r="E46" s="208">
        <v>517856.2670874316</v>
      </c>
    </row>
    <row r="47" spans="1:5" ht="12.75">
      <c r="A47" s="389" t="s">
        <v>119</v>
      </c>
      <c r="B47" s="211">
        <v>29065.658730176678</v>
      </c>
      <c r="C47" s="206">
        <v>10.342575915505293</v>
      </c>
      <c r="D47" s="208">
        <v>26341.290738430536</v>
      </c>
      <c r="E47" s="208">
        <v>23324.221936319824</v>
      </c>
    </row>
    <row r="48" spans="1:5" s="445" customFormat="1" ht="12.75">
      <c r="A48" s="399" t="s">
        <v>120</v>
      </c>
      <c r="B48" s="211">
        <v>304173.5638072194</v>
      </c>
      <c r="C48" s="206">
        <v>3.350462169323354</v>
      </c>
      <c r="D48" s="208">
        <v>294312.7272221378</v>
      </c>
      <c r="E48" s="208">
        <v>277477.7328732025</v>
      </c>
    </row>
    <row r="50" ht="5.25" customHeight="1">
      <c r="A50" s="30"/>
    </row>
    <row r="51" ht="15">
      <c r="A51" s="400"/>
    </row>
  </sheetData>
  <printOptions horizontalCentered="1"/>
  <pageMargins left="0.1968503937007874" right="0.1968503937007874" top="0.3937007874015748" bottom="0.984251968503937" header="0" footer="0"/>
  <pageSetup fitToHeight="1" fitToWidth="1" horizontalDpi="600" verticalDpi="600" orientation="portrait" paperSize="9" scale="92" r:id="rId2"/>
  <headerFooter alignWithMargins="0">
    <oddFooter>&amp;R&amp;A
&amp;D</oddFooter>
  </headerFooter>
  <drawing r:id="rId1"/>
</worksheet>
</file>

<file path=xl/worksheets/sheet16.xml><?xml version="1.0" encoding="utf-8"?>
<worksheet xmlns="http://schemas.openxmlformats.org/spreadsheetml/2006/main" xmlns:r="http://schemas.openxmlformats.org/officeDocument/2006/relationships">
  <sheetPr codeName="Hoja58">
    <tabColor indexed="41"/>
  </sheetPr>
  <dimension ref="A1:E29"/>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38.28125" style="2" customWidth="1"/>
    <col min="2" max="2" width="12.57421875" style="5" customWidth="1"/>
    <col min="3" max="3" width="11.8515625" style="5" customWidth="1"/>
    <col min="4" max="5" width="12.57421875" style="2" customWidth="1"/>
  </cols>
  <sheetData>
    <row r="1" spans="1:5" s="2" customFormat="1" ht="21.75" customHeight="1">
      <c r="A1"/>
      <c r="B1" s="262"/>
      <c r="C1" s="283"/>
      <c r="D1" s="262"/>
      <c r="E1" s="262"/>
    </row>
    <row r="2" spans="1:5" s="2" customFormat="1" ht="15" customHeight="1">
      <c r="A2"/>
      <c r="B2" s="277"/>
      <c r="C2" s="15"/>
      <c r="D2" s="15"/>
      <c r="E2" s="15"/>
    </row>
    <row r="3" spans="1:5" ht="18">
      <c r="A3" s="372" t="s">
        <v>121</v>
      </c>
      <c r="B3" s="277"/>
      <c r="C3" s="51"/>
      <c r="D3" s="276"/>
      <c r="E3" s="335"/>
    </row>
    <row r="4" spans="1:5" s="2" customFormat="1" ht="12.75">
      <c r="A4" s="379" t="s">
        <v>910</v>
      </c>
      <c r="B4" s="33"/>
      <c r="C4" s="52"/>
      <c r="E4" s="295"/>
    </row>
    <row r="5" spans="1:5" s="2" customFormat="1" ht="7.5" customHeight="1">
      <c r="A5" s="53"/>
      <c r="B5" s="33"/>
      <c r="C5" s="52"/>
      <c r="D5" s="39"/>
      <c r="E5" s="39"/>
    </row>
    <row r="6" spans="1:5" s="65" customFormat="1" ht="15" customHeight="1">
      <c r="A6" s="61"/>
      <c r="B6" s="62">
        <v>40543</v>
      </c>
      <c r="C6" s="63" t="s">
        <v>758</v>
      </c>
      <c r="D6" s="62">
        <v>40178</v>
      </c>
      <c r="E6" s="62">
        <v>39813</v>
      </c>
    </row>
    <row r="7" ht="7.5" customHeight="1">
      <c r="A7" s="3"/>
    </row>
    <row r="8" spans="1:5" ht="15" customHeight="1">
      <c r="A8" s="401" t="s">
        <v>122</v>
      </c>
      <c r="B8" s="211">
        <v>209586.814</v>
      </c>
      <c r="C8" s="206">
        <v>2.4017366160131948</v>
      </c>
      <c r="D8" s="208">
        <v>204671.152</v>
      </c>
      <c r="E8" s="208">
        <v>210082.04799999995</v>
      </c>
    </row>
    <row r="9" spans="1:5" ht="15" customHeight="1">
      <c r="A9" s="389" t="s">
        <v>123</v>
      </c>
      <c r="B9" s="211">
        <v>23767.466</v>
      </c>
      <c r="C9" s="206">
        <v>14.345792949216897</v>
      </c>
      <c r="D9" s="208">
        <v>20785.605999999996</v>
      </c>
      <c r="E9" s="208">
        <v>17599.465999999997</v>
      </c>
    </row>
    <row r="10" spans="1:5" ht="15" customHeight="1">
      <c r="A10" s="389" t="s">
        <v>124</v>
      </c>
      <c r="B10" s="211">
        <v>185819.348</v>
      </c>
      <c r="C10" s="206">
        <v>1.0516334981543363</v>
      </c>
      <c r="D10" s="208">
        <v>183885.546</v>
      </c>
      <c r="E10" s="208">
        <v>192482.58199999997</v>
      </c>
    </row>
    <row r="11" spans="1:5" ht="15" customHeight="1">
      <c r="A11" s="402" t="s">
        <v>125</v>
      </c>
      <c r="B11" s="211">
        <v>105002.097</v>
      </c>
      <c r="C11" s="206">
        <v>-1.21536356418388</v>
      </c>
      <c r="D11" s="208">
        <v>106293.955</v>
      </c>
      <c r="E11" s="208">
        <v>105831.707</v>
      </c>
    </row>
    <row r="12" spans="1:5" ht="15" customHeight="1">
      <c r="A12" s="402" t="s">
        <v>126</v>
      </c>
      <c r="B12" s="211">
        <v>6847.147</v>
      </c>
      <c r="C12" s="206">
        <v>-3.04341146192868</v>
      </c>
      <c r="D12" s="208">
        <v>7062.075</v>
      </c>
      <c r="E12" s="208">
        <v>9542.596</v>
      </c>
    </row>
    <row r="13" spans="1:5" ht="15" customHeight="1">
      <c r="A13" s="403" t="s">
        <v>127</v>
      </c>
      <c r="B13" s="211">
        <v>5666.083</v>
      </c>
      <c r="C13" s="206">
        <v>-13.45612323325388</v>
      </c>
      <c r="D13" s="208">
        <v>6547.064</v>
      </c>
      <c r="E13" s="208">
        <v>7702.078</v>
      </c>
    </row>
    <row r="14" spans="1:5" ht="15" customHeight="1">
      <c r="A14" s="402" t="s">
        <v>128</v>
      </c>
      <c r="B14" s="211">
        <v>46224.755</v>
      </c>
      <c r="C14" s="206">
        <v>-0.39297200977040925</v>
      </c>
      <c r="D14" s="208">
        <v>46407.122</v>
      </c>
      <c r="E14" s="208">
        <v>55448.111</v>
      </c>
    </row>
    <row r="15" spans="1:5" ht="15" customHeight="1">
      <c r="A15" s="402" t="s">
        <v>129</v>
      </c>
      <c r="B15" s="211">
        <v>1694.688</v>
      </c>
      <c r="C15" s="206">
        <v>-7.826056687349336</v>
      </c>
      <c r="D15" s="208">
        <v>1838.576</v>
      </c>
      <c r="E15" s="208">
        <v>1970.68</v>
      </c>
    </row>
    <row r="16" spans="1:5" ht="15" customHeight="1">
      <c r="A16" s="402" t="s">
        <v>130</v>
      </c>
      <c r="B16" s="211">
        <v>2222.179</v>
      </c>
      <c r="C16" s="206">
        <v>-3.211659311577608</v>
      </c>
      <c r="D16" s="208">
        <v>2295.916</v>
      </c>
      <c r="E16" s="208">
        <v>3473.879</v>
      </c>
    </row>
    <row r="17" spans="1:5" ht="15" customHeight="1">
      <c r="A17" s="403" t="s">
        <v>131</v>
      </c>
      <c r="B17" s="211">
        <v>7320.915</v>
      </c>
      <c r="C17" s="206">
        <v>189.4349291645153</v>
      </c>
      <c r="D17" s="208">
        <v>2529.382</v>
      </c>
      <c r="E17" s="208">
        <v>3031.03</v>
      </c>
    </row>
    <row r="18" spans="1:5" ht="15" customHeight="1">
      <c r="A18" s="402" t="s">
        <v>132</v>
      </c>
      <c r="B18" s="211">
        <v>10841.484</v>
      </c>
      <c r="C18" s="206">
        <v>-0.6412709724531673</v>
      </c>
      <c r="D18" s="208">
        <v>10911.456</v>
      </c>
      <c r="E18" s="208">
        <v>5482.501</v>
      </c>
    </row>
    <row r="19" spans="1:5" ht="15" customHeight="1">
      <c r="A19" s="401" t="s">
        <v>133</v>
      </c>
      <c r="B19" s="211">
        <v>138666.46</v>
      </c>
      <c r="C19" s="206">
        <v>8.766048000018811</v>
      </c>
      <c r="D19" s="208">
        <v>127490.575</v>
      </c>
      <c r="E19" s="208">
        <v>132600.28</v>
      </c>
    </row>
    <row r="20" spans="1:5" ht="15" customHeight="1">
      <c r="A20" s="404" t="s">
        <v>134</v>
      </c>
      <c r="B20" s="211">
        <v>45508.864</v>
      </c>
      <c r="C20" s="206">
        <v>7.636833576907853</v>
      </c>
      <c r="D20" s="208">
        <v>42280.01</v>
      </c>
      <c r="E20" s="208">
        <v>39390.34</v>
      </c>
    </row>
    <row r="21" spans="1:5" ht="15" customHeight="1">
      <c r="A21" s="404" t="s">
        <v>135</v>
      </c>
      <c r="B21" s="211">
        <v>88749.55599999998</v>
      </c>
      <c r="C21" s="206">
        <v>9.586456305716485</v>
      </c>
      <c r="D21" s="208">
        <v>80985.88</v>
      </c>
      <c r="E21" s="208">
        <v>90335.09</v>
      </c>
    </row>
    <row r="22" spans="1:5" ht="15" customHeight="1">
      <c r="A22" s="404" t="s">
        <v>136</v>
      </c>
      <c r="B22" s="211">
        <v>4408.04</v>
      </c>
      <c r="C22" s="206">
        <v>4.340086894052453</v>
      </c>
      <c r="D22" s="208">
        <v>4224.685</v>
      </c>
      <c r="E22" s="208">
        <v>2874.85</v>
      </c>
    </row>
    <row r="23" spans="1:5" s="25" customFormat="1" ht="15" customHeight="1">
      <c r="A23" s="380" t="s">
        <v>137</v>
      </c>
      <c r="B23" s="210">
        <v>348253.274</v>
      </c>
      <c r="C23" s="207">
        <v>4.844491611160251</v>
      </c>
      <c r="D23" s="210">
        <v>332161.72699999996</v>
      </c>
      <c r="E23" s="210">
        <v>342682.328</v>
      </c>
    </row>
    <row r="24" spans="1:5" ht="7.5" customHeight="1">
      <c r="A24" s="242"/>
      <c r="B24" s="211"/>
      <c r="C24" s="206"/>
      <c r="D24" s="208"/>
      <c r="E24" s="208"/>
    </row>
    <row r="25" spans="1:5" ht="15" customHeight="1">
      <c r="A25" s="389" t="s">
        <v>138</v>
      </c>
      <c r="B25" s="211">
        <v>-9396.365</v>
      </c>
      <c r="C25" s="206">
        <v>7.7517219709909435</v>
      </c>
      <c r="D25" s="208">
        <v>-8720.385</v>
      </c>
      <c r="E25" s="208">
        <v>-7422.615</v>
      </c>
    </row>
    <row r="26" spans="1:5" ht="7.5" customHeight="1">
      <c r="A26" s="242"/>
      <c r="B26" s="211"/>
      <c r="C26" s="206"/>
      <c r="D26" s="208"/>
      <c r="E26" s="208"/>
    </row>
    <row r="27" spans="1:5" s="25" customFormat="1" ht="15" customHeight="1">
      <c r="A27" s="380" t="s">
        <v>139</v>
      </c>
      <c r="B27" s="210">
        <v>338856.909</v>
      </c>
      <c r="C27" s="207">
        <v>4.7661090275837426</v>
      </c>
      <c r="D27" s="210">
        <v>323441.34199999995</v>
      </c>
      <c r="E27" s="210">
        <v>335259.713</v>
      </c>
    </row>
    <row r="28" spans="1:5" ht="12" customHeight="1">
      <c r="A28" s="238"/>
      <c r="B28" s="325"/>
      <c r="C28" s="247"/>
      <c r="D28" s="312"/>
      <c r="E28" s="302"/>
    </row>
    <row r="29" spans="2:5" ht="15" customHeight="1">
      <c r="B29" s="72"/>
      <c r="E29" s="446"/>
    </row>
  </sheetData>
  <printOptions horizontalCentered="1"/>
  <pageMargins left="0.7874015748031497" right="0.7874015748031497" top="0.5905511811023623" bottom="0.984251968503937" header="0" footer="0"/>
  <pageSetup horizontalDpi="300" verticalDpi="300" orientation="portrait" paperSize="9" r:id="rId2"/>
  <headerFooter alignWithMargins="0">
    <oddFooter>&amp;R&amp;A
&amp;D</oddFooter>
  </headerFooter>
  <drawing r:id="rId1"/>
</worksheet>
</file>

<file path=xl/worksheets/sheet17.xml><?xml version="1.0" encoding="utf-8"?>
<worksheet xmlns="http://schemas.openxmlformats.org/spreadsheetml/2006/main" xmlns:r="http://schemas.openxmlformats.org/officeDocument/2006/relationships">
  <sheetPr codeName="Hoja47">
    <tabColor indexed="41"/>
    <pageSetUpPr fitToPage="1"/>
  </sheetPr>
  <dimension ref="A1:E34"/>
  <sheetViews>
    <sheetView zoomScale="85" zoomScaleNormal="85"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1.140625" style="2" customWidth="1"/>
    <col min="2" max="2" width="13.7109375" style="5" customWidth="1"/>
    <col min="3" max="3" width="12.8515625" style="5" customWidth="1"/>
    <col min="4" max="5" width="13.7109375" style="2" customWidth="1"/>
  </cols>
  <sheetData>
    <row r="1" spans="1:3" s="2" customFormat="1" ht="21.75" customHeight="1">
      <c r="A1"/>
      <c r="B1" s="5"/>
      <c r="C1" s="261"/>
    </row>
    <row r="2" spans="1:5" s="2" customFormat="1" ht="15" customHeight="1">
      <c r="A2"/>
      <c r="B2" s="277"/>
      <c r="C2" s="263"/>
      <c r="D2" s="170"/>
      <c r="E2" s="170"/>
    </row>
    <row r="3" spans="1:5" ht="18.75" customHeight="1">
      <c r="A3" s="378" t="s">
        <v>140</v>
      </c>
      <c r="B3" s="277"/>
      <c r="C3" s="264"/>
      <c r="D3" s="447"/>
      <c r="E3" s="447"/>
    </row>
    <row r="4" spans="1:5" s="2" customFormat="1" ht="12.75">
      <c r="A4" s="379" t="s">
        <v>910</v>
      </c>
      <c r="B4" s="286"/>
      <c r="C4" s="52"/>
      <c r="D4" s="286"/>
      <c r="E4" s="286"/>
    </row>
    <row r="5" spans="1:5" s="2" customFormat="1" ht="7.5" customHeight="1">
      <c r="A5" s="53"/>
      <c r="B5" s="33"/>
      <c r="C5" s="52"/>
      <c r="D5" s="39"/>
      <c r="E5" s="39"/>
    </row>
    <row r="6" spans="1:5" s="65" customFormat="1" ht="15" customHeight="1">
      <c r="A6" s="61"/>
      <c r="B6" s="62">
        <v>40543</v>
      </c>
      <c r="C6" s="63" t="s">
        <v>758</v>
      </c>
      <c r="D6" s="62">
        <v>40178</v>
      </c>
      <c r="E6" s="62">
        <v>39813</v>
      </c>
    </row>
    <row r="7" spans="1:5" s="2" customFormat="1" ht="7.5" customHeight="1">
      <c r="A7" s="53"/>
      <c r="B7" s="33"/>
      <c r="C7" s="52"/>
      <c r="D7" s="39"/>
      <c r="E7" s="39"/>
    </row>
    <row r="8" spans="1:5" s="25" customFormat="1" ht="15" customHeight="1">
      <c r="A8" s="373" t="s">
        <v>141</v>
      </c>
      <c r="B8" s="210">
        <v>378387.841</v>
      </c>
      <c r="C8" s="207">
        <v>1.7173644470011462</v>
      </c>
      <c r="D8" s="210">
        <v>371999.258</v>
      </c>
      <c r="E8" s="210">
        <v>376379.993</v>
      </c>
    </row>
    <row r="9" spans="1:5" s="2" customFormat="1" ht="7.5" customHeight="1">
      <c r="A9" s="53"/>
      <c r="B9" s="211"/>
      <c r="C9" s="47"/>
      <c r="D9" s="211"/>
      <c r="E9" s="211"/>
    </row>
    <row r="10" spans="1:5" s="25" customFormat="1" ht="15" customHeight="1">
      <c r="A10" s="395" t="s">
        <v>142</v>
      </c>
      <c r="B10" s="210">
        <v>275788.716</v>
      </c>
      <c r="C10" s="207">
        <v>8.500105599156749</v>
      </c>
      <c r="D10" s="210">
        <v>254182.90099999998</v>
      </c>
      <c r="E10" s="210">
        <v>255235.99300000002</v>
      </c>
    </row>
    <row r="11" spans="1:5" ht="15" customHeight="1">
      <c r="A11" s="405" t="s">
        <v>122</v>
      </c>
      <c r="B11" s="211">
        <v>133629.386</v>
      </c>
      <c r="C11" s="206">
        <v>37.07574155260065</v>
      </c>
      <c r="D11" s="208">
        <v>97485.802</v>
      </c>
      <c r="E11" s="208">
        <v>104958.69499999999</v>
      </c>
    </row>
    <row r="12" spans="1:5" ht="15" customHeight="1">
      <c r="A12" s="405" t="s">
        <v>123</v>
      </c>
      <c r="B12" s="211">
        <v>17412.031</v>
      </c>
      <c r="C12" s="206" t="s">
        <v>224</v>
      </c>
      <c r="D12" s="208">
        <v>4295.67</v>
      </c>
      <c r="E12" s="208">
        <v>6328.393</v>
      </c>
    </row>
    <row r="13" spans="1:5" ht="15" customHeight="1">
      <c r="A13" s="405" t="s">
        <v>124</v>
      </c>
      <c r="B13" s="211">
        <v>116217.355</v>
      </c>
      <c r="C13" s="206">
        <v>24.70993709934868</v>
      </c>
      <c r="D13" s="208">
        <v>93190.132</v>
      </c>
      <c r="E13" s="208">
        <v>98630.302</v>
      </c>
    </row>
    <row r="14" spans="1:5" ht="15" customHeight="1">
      <c r="A14" s="406" t="s">
        <v>143</v>
      </c>
      <c r="B14" s="211">
        <v>43225.350999999995</v>
      </c>
      <c r="C14" s="206">
        <v>-8.770033758506912</v>
      </c>
      <c r="D14" s="208">
        <v>47380.65</v>
      </c>
      <c r="E14" s="208">
        <v>44588.623999999996</v>
      </c>
    </row>
    <row r="15" spans="1:5" ht="15" customHeight="1">
      <c r="A15" s="407" t="s">
        <v>144</v>
      </c>
      <c r="B15" s="211">
        <v>49160.254</v>
      </c>
      <c r="C15" s="206">
        <v>39.91977310344295</v>
      </c>
      <c r="D15" s="208">
        <v>35134.601</v>
      </c>
      <c r="E15" s="208">
        <v>43828.86</v>
      </c>
    </row>
    <row r="16" spans="1:5" ht="15" customHeight="1">
      <c r="A16" s="406" t="s">
        <v>145</v>
      </c>
      <c r="B16" s="211">
        <v>23831.75</v>
      </c>
      <c r="C16" s="206">
        <v>123.25073225640648</v>
      </c>
      <c r="D16" s="208">
        <v>10674.881</v>
      </c>
      <c r="E16" s="208">
        <v>10212.818</v>
      </c>
    </row>
    <row r="17" spans="1:5" ht="15" customHeight="1">
      <c r="A17" s="405" t="s">
        <v>133</v>
      </c>
      <c r="B17" s="211">
        <v>142159.33</v>
      </c>
      <c r="C17" s="206">
        <v>-9.277624852518807</v>
      </c>
      <c r="D17" s="208">
        <v>156697.099</v>
      </c>
      <c r="E17" s="208">
        <v>150277.298</v>
      </c>
    </row>
    <row r="18" spans="1:5" ht="15" customHeight="1">
      <c r="A18" s="408" t="s">
        <v>146</v>
      </c>
      <c r="B18" s="211">
        <v>74681.32</v>
      </c>
      <c r="C18" s="206">
        <v>17.20604007230049</v>
      </c>
      <c r="D18" s="208">
        <v>63717.979</v>
      </c>
      <c r="E18" s="208">
        <v>56929.519</v>
      </c>
    </row>
    <row r="19" spans="1:5" ht="15" customHeight="1">
      <c r="A19" s="408" t="s">
        <v>147</v>
      </c>
      <c r="B19" s="211">
        <v>61626.028</v>
      </c>
      <c r="C19" s="206">
        <v>-30.061021521042143</v>
      </c>
      <c r="D19" s="208">
        <v>88113.995</v>
      </c>
      <c r="E19" s="208">
        <v>85647.432</v>
      </c>
    </row>
    <row r="20" spans="1:5" ht="15" customHeight="1">
      <c r="A20" s="408" t="s">
        <v>148</v>
      </c>
      <c r="B20" s="211">
        <v>5851.982</v>
      </c>
      <c r="C20" s="206">
        <v>20.284309241797473</v>
      </c>
      <c r="D20" s="208">
        <v>4865.125000000001</v>
      </c>
      <c r="E20" s="208">
        <v>7700.347000000001</v>
      </c>
    </row>
    <row r="21" spans="1:5" s="2" customFormat="1" ht="7.5" customHeight="1">
      <c r="A21" s="53"/>
      <c r="B21" s="211"/>
      <c r="C21" s="151"/>
      <c r="D21" s="208"/>
      <c r="E21" s="208"/>
    </row>
    <row r="22" spans="1:5" s="25" customFormat="1" ht="15" customHeight="1">
      <c r="A22" s="395" t="s">
        <v>149</v>
      </c>
      <c r="B22" s="210">
        <v>85179.591</v>
      </c>
      <c r="C22" s="207">
        <v>-14.76808256893155</v>
      </c>
      <c r="D22" s="210">
        <v>99938.607</v>
      </c>
      <c r="E22" s="210">
        <v>104157.026</v>
      </c>
    </row>
    <row r="23" spans="1:5" ht="15" customHeight="1">
      <c r="A23" s="405" t="s">
        <v>150</v>
      </c>
      <c r="B23" s="211">
        <v>40246.262</v>
      </c>
      <c r="C23" s="206">
        <v>12.316539358114852</v>
      </c>
      <c r="D23" s="208">
        <v>35832.89</v>
      </c>
      <c r="E23" s="208">
        <v>39672.998</v>
      </c>
    </row>
    <row r="24" spans="1:5" ht="15" customHeight="1">
      <c r="A24" s="405" t="s">
        <v>151</v>
      </c>
      <c r="B24" s="211">
        <v>44933.329</v>
      </c>
      <c r="C24" s="206">
        <v>-29.907454275879964</v>
      </c>
      <c r="D24" s="208">
        <v>64105.717000000004</v>
      </c>
      <c r="E24" s="208">
        <v>64484.028</v>
      </c>
    </row>
    <row r="25" spans="1:5" s="2" customFormat="1" ht="7.5" customHeight="1">
      <c r="A25" s="53"/>
      <c r="B25" s="211"/>
      <c r="C25" s="151"/>
      <c r="D25" s="208"/>
      <c r="E25" s="208"/>
    </row>
    <row r="26" spans="1:5" s="25" customFormat="1" ht="15" customHeight="1">
      <c r="A26" s="395" t="s">
        <v>152</v>
      </c>
      <c r="B26" s="210">
        <v>17419.534</v>
      </c>
      <c r="C26" s="207">
        <v>-2.5630518381787426</v>
      </c>
      <c r="D26" s="210">
        <v>17877.75</v>
      </c>
      <c r="E26" s="210">
        <v>16986.974</v>
      </c>
    </row>
    <row r="27" spans="2:5" ht="15" customHeight="1">
      <c r="B27" s="211"/>
      <c r="C27" s="149"/>
      <c r="D27" s="208"/>
      <c r="E27" s="208"/>
    </row>
    <row r="28" spans="1:5" s="25" customFormat="1" ht="15" customHeight="1">
      <c r="A28" s="373" t="s">
        <v>153</v>
      </c>
      <c r="B28" s="210">
        <v>147572.22009648598</v>
      </c>
      <c r="C28" s="207">
        <v>7.6344547703733</v>
      </c>
      <c r="D28" s="210">
        <v>137105.0008208948</v>
      </c>
      <c r="E28" s="210">
        <v>119028.2655792374</v>
      </c>
    </row>
    <row r="29" spans="1:5" ht="15" customHeight="1">
      <c r="A29" s="374" t="s">
        <v>154</v>
      </c>
      <c r="B29" s="211">
        <v>43382.764470943825</v>
      </c>
      <c r="C29" s="206">
        <v>-8.503346497050867</v>
      </c>
      <c r="D29" s="208">
        <v>47414.59147415212</v>
      </c>
      <c r="E29" s="208">
        <v>46289.38401585643</v>
      </c>
    </row>
    <row r="30" spans="1:5" ht="15" customHeight="1">
      <c r="A30" s="374" t="s">
        <v>155</v>
      </c>
      <c r="B30" s="211">
        <v>78755.12018362124</v>
      </c>
      <c r="C30" s="206">
        <v>24.633583116837254</v>
      </c>
      <c r="D30" s="208">
        <v>63189.325231701456</v>
      </c>
      <c r="E30" s="208">
        <v>48156.79694088035</v>
      </c>
    </row>
    <row r="31" spans="1:5" ht="15" customHeight="1">
      <c r="A31" s="374" t="s">
        <v>156</v>
      </c>
      <c r="B31" s="211">
        <v>25434.33544192089</v>
      </c>
      <c r="C31" s="206">
        <v>-4.025302015908439</v>
      </c>
      <c r="D31" s="208">
        <v>26501.084115041238</v>
      </c>
      <c r="E31" s="208">
        <v>24582.08462250062</v>
      </c>
    </row>
    <row r="32" spans="1:5" ht="15" customHeight="1">
      <c r="A32" s="3"/>
      <c r="B32" s="211"/>
      <c r="C32" s="152"/>
      <c r="D32" s="208"/>
      <c r="E32" s="208"/>
    </row>
    <row r="33" spans="1:5" s="25" customFormat="1" ht="15" customHeight="1">
      <c r="A33" s="373" t="s">
        <v>157</v>
      </c>
      <c r="B33" s="210">
        <v>525960.0610964859</v>
      </c>
      <c r="C33" s="207">
        <v>3.3108743412655572</v>
      </c>
      <c r="D33" s="210">
        <v>509104.25882089476</v>
      </c>
      <c r="E33" s="210">
        <v>495408.2585792374</v>
      </c>
    </row>
    <row r="34" spans="1:5" ht="15" customHeight="1">
      <c r="A34" s="3"/>
      <c r="B34" s="448"/>
      <c r="C34" s="206"/>
      <c r="D34" s="448"/>
      <c r="E34" s="448"/>
    </row>
  </sheetData>
  <printOptions horizontalCentered="1"/>
  <pageMargins left="0.1968503937007874" right="0.1968503937007874" top="0.5905511811023623" bottom="0.3937007874015748" header="0" footer="0"/>
  <pageSetup fitToHeight="1" fitToWidth="1" horizontalDpi="300" verticalDpi="300" orientation="portrait" paperSize="9" scale="92" r:id="rId2"/>
  <headerFooter alignWithMargins="0">
    <oddFooter>&amp;R&amp;A
&amp;D</oddFooter>
  </headerFooter>
  <drawing r:id="rId1"/>
</worksheet>
</file>

<file path=xl/worksheets/sheet18.xml><?xml version="1.0" encoding="utf-8"?>
<worksheet xmlns="http://schemas.openxmlformats.org/spreadsheetml/2006/main" xmlns:r="http://schemas.openxmlformats.org/officeDocument/2006/relationships">
  <sheetPr codeName="Hoja21">
    <tabColor indexed="41"/>
  </sheetPr>
  <dimension ref="A1:E36"/>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37.421875" style="2" customWidth="1"/>
    <col min="2" max="3" width="12.28125" style="5" customWidth="1"/>
    <col min="4" max="5" width="12.28125" style="2" customWidth="1"/>
  </cols>
  <sheetData>
    <row r="1" spans="1:3" s="2" customFormat="1" ht="21.75" customHeight="1">
      <c r="A1"/>
      <c r="B1" s="5"/>
      <c r="C1" s="261"/>
    </row>
    <row r="2" spans="1:4" s="2" customFormat="1" ht="15" customHeight="1">
      <c r="A2"/>
      <c r="B2" s="261"/>
      <c r="C2" s="5"/>
      <c r="D2" s="260"/>
    </row>
    <row r="3" spans="1:5" ht="19.5">
      <c r="A3" s="378" t="s">
        <v>874</v>
      </c>
      <c r="B3" s="51"/>
      <c r="C3" s="51"/>
      <c r="D3" s="7"/>
      <c r="E3" s="7"/>
    </row>
    <row r="4" spans="1:5" s="2" customFormat="1" ht="12.75">
      <c r="A4" s="379" t="s">
        <v>910</v>
      </c>
      <c r="B4" s="33"/>
      <c r="C4" s="52"/>
      <c r="D4" s="267"/>
      <c r="E4" s="267"/>
    </row>
    <row r="5" spans="1:5" s="2" customFormat="1" ht="7.5" customHeight="1">
      <c r="A5" s="53"/>
      <c r="B5" s="33"/>
      <c r="C5" s="52"/>
      <c r="D5" s="39"/>
      <c r="E5" s="39"/>
    </row>
    <row r="6" spans="1:5" s="65" customFormat="1" ht="15" customHeight="1">
      <c r="A6" s="61"/>
      <c r="B6" s="62">
        <v>40543</v>
      </c>
      <c r="C6" s="63" t="s">
        <v>758</v>
      </c>
      <c r="D6" s="62">
        <v>40178</v>
      </c>
      <c r="E6" s="62">
        <v>39813</v>
      </c>
    </row>
    <row r="7" spans="1:5" s="2" customFormat="1" ht="7.5" customHeight="1">
      <c r="A7" s="53"/>
      <c r="B7" s="33"/>
      <c r="C7" s="52"/>
      <c r="D7" s="39"/>
      <c r="E7" s="39"/>
    </row>
    <row r="8" spans="1:5" ht="15" customHeight="1">
      <c r="A8" s="373" t="s">
        <v>158</v>
      </c>
      <c r="B8" s="210">
        <v>53873.76123058272</v>
      </c>
      <c r="C8" s="207">
        <v>-14.748689153460626</v>
      </c>
      <c r="D8" s="210">
        <v>63194.05613312001</v>
      </c>
      <c r="E8" s="210">
        <v>61622.3878837</v>
      </c>
    </row>
    <row r="9" spans="1:5" s="2" customFormat="1" ht="7.5" customHeight="1">
      <c r="A9" s="53"/>
      <c r="B9" s="211"/>
      <c r="C9" s="52"/>
      <c r="D9" s="312"/>
      <c r="E9" s="312"/>
    </row>
    <row r="10" spans="1:5" s="25" customFormat="1" ht="15" customHeight="1">
      <c r="A10" s="395" t="s">
        <v>159</v>
      </c>
      <c r="B10" s="210">
        <v>23708.013230582714</v>
      </c>
      <c r="C10" s="207">
        <v>-28.038153432396975</v>
      </c>
      <c r="D10" s="210">
        <v>32945.254133120005</v>
      </c>
      <c r="E10" s="210">
        <v>34894.3934927</v>
      </c>
    </row>
    <row r="11" spans="1:5" ht="15" customHeight="1">
      <c r="A11" s="405" t="s">
        <v>160</v>
      </c>
      <c r="B11" s="211">
        <v>22202.213363732713</v>
      </c>
      <c r="C11" s="206">
        <v>-29.21354052143853</v>
      </c>
      <c r="D11" s="208">
        <v>31365.057000000008</v>
      </c>
      <c r="E11" s="208">
        <v>33190.89208</v>
      </c>
    </row>
    <row r="12" spans="1:5" ht="15" customHeight="1">
      <c r="A12" s="405" t="s">
        <v>161</v>
      </c>
      <c r="B12" s="211">
        <v>11772.923</v>
      </c>
      <c r="C12" s="206">
        <v>-8.01519989811521</v>
      </c>
      <c r="D12" s="208">
        <v>12798.77</v>
      </c>
      <c r="E12" s="208">
        <v>16499.697959999998</v>
      </c>
    </row>
    <row r="13" spans="1:5" ht="15" customHeight="1">
      <c r="A13" s="405" t="s">
        <v>162</v>
      </c>
      <c r="B13" s="211">
        <v>6040.454145283338</v>
      </c>
      <c r="C13" s="206">
        <v>-54.83512587054853</v>
      </c>
      <c r="D13" s="208">
        <v>13374.23</v>
      </c>
      <c r="E13" s="208">
        <v>11610.910350000002</v>
      </c>
    </row>
    <row r="14" spans="1:5" ht="15" customHeight="1">
      <c r="A14" s="405" t="s">
        <v>163</v>
      </c>
      <c r="B14" s="211">
        <v>697.9312655041417</v>
      </c>
      <c r="C14" s="206">
        <v>-21.432803177203162</v>
      </c>
      <c r="D14" s="208">
        <v>888.324</v>
      </c>
      <c r="E14" s="208">
        <v>1057.42788</v>
      </c>
    </row>
    <row r="15" spans="1:5" ht="15" customHeight="1">
      <c r="A15" s="405" t="s">
        <v>164</v>
      </c>
      <c r="B15" s="211">
        <v>974.31</v>
      </c>
      <c r="C15" s="206">
        <v>14.558262090340545</v>
      </c>
      <c r="D15" s="208">
        <v>850.4929999999999</v>
      </c>
      <c r="E15" s="208">
        <v>731.3545099999999</v>
      </c>
    </row>
    <row r="16" spans="1:5" ht="15" customHeight="1">
      <c r="A16" s="405" t="s">
        <v>165</v>
      </c>
      <c r="B16" s="211">
        <v>1512.5956503499729</v>
      </c>
      <c r="C16" s="206">
        <v>10.001676308626095</v>
      </c>
      <c r="D16" s="208">
        <v>1375.0660000000003</v>
      </c>
      <c r="E16" s="208">
        <v>1187.8576</v>
      </c>
    </row>
    <row r="17" spans="1:5" ht="15" customHeight="1">
      <c r="A17" s="408" t="s">
        <v>166</v>
      </c>
      <c r="B17" s="211">
        <v>1203.9993025952576</v>
      </c>
      <c r="C17" s="206">
        <v>-42.06455751081201</v>
      </c>
      <c r="D17" s="208">
        <v>2078.174</v>
      </c>
      <c r="E17" s="208">
        <v>2103.6437800000003</v>
      </c>
    </row>
    <row r="18" spans="1:5" ht="15" customHeight="1">
      <c r="A18" s="405" t="s">
        <v>167</v>
      </c>
      <c r="B18" s="211">
        <v>1392.16622685</v>
      </c>
      <c r="C18" s="206">
        <v>-5.468213071255523</v>
      </c>
      <c r="D18" s="208">
        <v>1472.69640412</v>
      </c>
      <c r="E18" s="208">
        <v>1580.11752824</v>
      </c>
    </row>
    <row r="19" spans="1:5" ht="15" customHeight="1">
      <c r="A19" s="408" t="s">
        <v>168</v>
      </c>
      <c r="B19" s="211">
        <v>113.63364</v>
      </c>
      <c r="C19" s="206">
        <v>5.70499480054687</v>
      </c>
      <c r="D19" s="208">
        <v>107.500729</v>
      </c>
      <c r="E19" s="208">
        <v>123.38388446</v>
      </c>
    </row>
    <row r="20" spans="1:5" s="2" customFormat="1" ht="7.5" customHeight="1">
      <c r="A20" s="53"/>
      <c r="B20" s="211"/>
      <c r="C20" s="52"/>
      <c r="D20" s="208"/>
      <c r="E20" s="208"/>
    </row>
    <row r="21" spans="1:5" s="25" customFormat="1" ht="15" customHeight="1">
      <c r="A21" s="395" t="s">
        <v>169</v>
      </c>
      <c r="B21" s="210">
        <v>16811.187</v>
      </c>
      <c r="C21" s="207">
        <v>-2.117284791282026</v>
      </c>
      <c r="D21" s="210">
        <v>17174.827</v>
      </c>
      <c r="E21" s="210">
        <v>16077.746000000001</v>
      </c>
    </row>
    <row r="22" spans="1:5" ht="15" customHeight="1">
      <c r="A22" s="405" t="s">
        <v>170</v>
      </c>
      <c r="B22" s="211">
        <v>9646.763</v>
      </c>
      <c r="C22" s="206">
        <v>-3.371619025410677</v>
      </c>
      <c r="D22" s="208">
        <v>9983.364000000001</v>
      </c>
      <c r="E22" s="208">
        <v>9357.941</v>
      </c>
    </row>
    <row r="23" spans="1:5" ht="15" customHeight="1">
      <c r="A23" s="405" t="s">
        <v>171</v>
      </c>
      <c r="B23" s="211">
        <v>7164.424</v>
      </c>
      <c r="C23" s="206">
        <v>-0.3759874729244883</v>
      </c>
      <c r="D23" s="208">
        <v>7191.463</v>
      </c>
      <c r="E23" s="208">
        <v>6719.805</v>
      </c>
    </row>
    <row r="24" spans="1:5" s="2" customFormat="1" ht="7.5" customHeight="1">
      <c r="A24" s="53"/>
      <c r="B24" s="211"/>
      <c r="C24" s="52"/>
      <c r="D24" s="208"/>
      <c r="E24" s="208"/>
    </row>
    <row r="25" spans="1:5" s="25" customFormat="1" ht="15" customHeight="1">
      <c r="A25" s="395" t="s">
        <v>172</v>
      </c>
      <c r="B25" s="210">
        <v>13354.561</v>
      </c>
      <c r="C25" s="207">
        <v>2.1461414757179664</v>
      </c>
      <c r="D25" s="210">
        <v>13073.975</v>
      </c>
      <c r="E25" s="210">
        <v>10650.248391000001</v>
      </c>
    </row>
    <row r="26" spans="1:5" s="25" customFormat="1" ht="15.75" customHeight="1">
      <c r="A26" s="10"/>
      <c r="B26" s="211"/>
      <c r="C26" s="206"/>
      <c r="D26" s="208"/>
      <c r="E26" s="208"/>
    </row>
    <row r="27" spans="1:5" s="25" customFormat="1" ht="15" customHeight="1">
      <c r="A27" s="373" t="s">
        <v>173</v>
      </c>
      <c r="B27" s="210">
        <v>93698.45886590323</v>
      </c>
      <c r="C27" s="207">
        <v>26.77210291617522</v>
      </c>
      <c r="D27" s="210">
        <v>73910.94468777481</v>
      </c>
      <c r="E27" s="210">
        <v>57405.87769553739</v>
      </c>
    </row>
    <row r="28" spans="1:5" ht="15" customHeight="1">
      <c r="A28" s="375" t="s">
        <v>174</v>
      </c>
      <c r="B28" s="211">
        <v>19674.75124036111</v>
      </c>
      <c r="C28" s="206">
        <v>35.97548233648196</v>
      </c>
      <c r="D28" s="208">
        <v>14469.337341032115</v>
      </c>
      <c r="E28" s="208">
        <v>11394.990523156428</v>
      </c>
    </row>
    <row r="29" spans="1:5" ht="15" customHeight="1">
      <c r="A29" s="374" t="s">
        <v>155</v>
      </c>
      <c r="B29" s="211">
        <v>61943.93318362124</v>
      </c>
      <c r="C29" s="206">
        <v>34.61829545920221</v>
      </c>
      <c r="D29" s="208">
        <v>46014.49823170145</v>
      </c>
      <c r="E29" s="208">
        <v>32079.050940880345</v>
      </c>
    </row>
    <row r="30" spans="1:5" ht="15" customHeight="1">
      <c r="A30" s="374" t="s">
        <v>156</v>
      </c>
      <c r="B30" s="211">
        <v>12079.77444192089</v>
      </c>
      <c r="C30" s="206">
        <v>-10.034436017288673</v>
      </c>
      <c r="D30" s="208">
        <v>13427.10911504124</v>
      </c>
      <c r="E30" s="208">
        <v>13931.83623150062</v>
      </c>
    </row>
    <row r="31" spans="1:5" ht="11.25" customHeight="1">
      <c r="A31" s="3"/>
      <c r="B31" s="211"/>
      <c r="C31" s="206"/>
      <c r="D31" s="208"/>
      <c r="E31" s="208"/>
    </row>
    <row r="32" spans="1:5" s="25" customFormat="1" ht="15" customHeight="1">
      <c r="A32" s="380" t="s">
        <v>153</v>
      </c>
      <c r="B32" s="210">
        <v>147572.22009648595</v>
      </c>
      <c r="C32" s="207">
        <v>7.634454770373278</v>
      </c>
      <c r="D32" s="210">
        <v>137105.0008208948</v>
      </c>
      <c r="E32" s="210">
        <v>119028.2655792374</v>
      </c>
    </row>
    <row r="33" spans="1:5" ht="12.75">
      <c r="A33" s="3"/>
      <c r="B33" s="24"/>
      <c r="C33" s="57"/>
      <c r="D33" s="24"/>
      <c r="E33" s="24"/>
    </row>
    <row r="34" spans="1:5" ht="12.75">
      <c r="A34" s="319" t="s">
        <v>175</v>
      </c>
      <c r="B34" s="21"/>
      <c r="C34" s="317"/>
      <c r="D34" s="21"/>
      <c r="E34" s="21"/>
    </row>
    <row r="35" spans="2:5" ht="12.75">
      <c r="B35" s="449"/>
      <c r="D35" s="5"/>
      <c r="E35" s="5"/>
    </row>
    <row r="36" ht="12.75">
      <c r="B36" s="449"/>
    </row>
  </sheetData>
  <printOptions horizontalCentered="1"/>
  <pageMargins left="0" right="0" top="0.5905511811023623" bottom="0.984251968503937" header="0" footer="0"/>
  <pageSetup horizontalDpi="600" verticalDpi="600" orientation="portrait" paperSize="9" r:id="rId2"/>
  <headerFooter alignWithMargins="0">
    <oddFooter>&amp;R&amp;A
&amp;D</oddFooter>
  </headerFooter>
  <drawing r:id="rId1"/>
</worksheet>
</file>

<file path=xl/worksheets/sheet19.xml><?xml version="1.0" encoding="utf-8"?>
<worksheet xmlns="http://schemas.openxmlformats.org/spreadsheetml/2006/main" xmlns:r="http://schemas.openxmlformats.org/officeDocument/2006/relationships">
  <sheetPr codeName="Hoja74">
    <tabColor indexed="41"/>
    <pageSetUpPr fitToPage="1"/>
  </sheetPr>
  <dimension ref="A1:E68"/>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2.140625" style="2" customWidth="1"/>
    <col min="2" max="2" width="15.00390625" style="2" customWidth="1"/>
    <col min="3" max="3" width="14.28125" style="5" customWidth="1" collapsed="1"/>
    <col min="4" max="4" width="14.28125" style="5" customWidth="1"/>
    <col min="5" max="5" width="5.00390625" style="2" customWidth="1"/>
  </cols>
  <sheetData>
    <row r="1" spans="1:4" s="2" customFormat="1" ht="21.75" customHeight="1">
      <c r="A1"/>
      <c r="B1"/>
      <c r="C1" s="15"/>
      <c r="D1" s="15"/>
    </row>
    <row r="2" spans="1:3" s="2" customFormat="1" ht="15" customHeight="1">
      <c r="A2"/>
      <c r="B2"/>
      <c r="C2" s="15"/>
    </row>
    <row r="3" spans="1:5" ht="19.5">
      <c r="A3" s="378" t="s">
        <v>176</v>
      </c>
      <c r="B3" s="50"/>
      <c r="C3" s="15"/>
      <c r="D3" s="2"/>
      <c r="E3" s="7"/>
    </row>
    <row r="4" spans="1:5" ht="12" customHeight="1">
      <c r="A4" s="379" t="s">
        <v>910</v>
      </c>
      <c r="B4" s="53"/>
      <c r="C4" s="58"/>
      <c r="D4" s="58"/>
      <c r="E4" s="7"/>
    </row>
    <row r="5" spans="1:5" ht="12" customHeight="1">
      <c r="A5" s="53"/>
      <c r="B5" s="53"/>
      <c r="C5" s="58"/>
      <c r="D5" s="58"/>
      <c r="E5" s="7"/>
    </row>
    <row r="6" spans="1:5" s="65" customFormat="1" ht="20.25" customHeight="1">
      <c r="A6" s="61"/>
      <c r="B6" s="62">
        <v>40543</v>
      </c>
      <c r="C6" s="62">
        <v>40178</v>
      </c>
      <c r="D6" s="62">
        <v>39813</v>
      </c>
      <c r="E6" s="7"/>
    </row>
    <row r="7" spans="1:5" s="2" customFormat="1" ht="10.5" customHeight="1">
      <c r="A7" s="53"/>
      <c r="B7" s="53"/>
      <c r="C7" s="33"/>
      <c r="D7" s="33"/>
      <c r="E7" s="7"/>
    </row>
    <row r="8" spans="1:5" ht="15" customHeight="1">
      <c r="A8" s="375" t="s">
        <v>177</v>
      </c>
      <c r="B8" s="208">
        <v>36689.302</v>
      </c>
      <c r="C8" s="208">
        <v>29361.705</v>
      </c>
      <c r="D8" s="208">
        <v>26585.914000000004</v>
      </c>
      <c r="E8" s="7"/>
    </row>
    <row r="9" spans="1:5" ht="15" customHeight="1">
      <c r="A9" s="375" t="s">
        <v>264</v>
      </c>
      <c r="B9" s="208">
        <v>-8592.13878975737</v>
      </c>
      <c r="C9" s="208">
        <v>-8170.705000000002</v>
      </c>
      <c r="D9" s="208">
        <v>-8687.532000000003</v>
      </c>
      <c r="E9" s="7"/>
    </row>
    <row r="10" spans="1:5" ht="15" customHeight="1">
      <c r="A10" s="375" t="s">
        <v>179</v>
      </c>
      <c r="B10" s="208">
        <v>2000</v>
      </c>
      <c r="C10" s="208">
        <v>2000</v>
      </c>
      <c r="D10" s="208"/>
      <c r="E10" s="7"/>
    </row>
    <row r="11" spans="1:5" s="25" customFormat="1" ht="15" customHeight="1">
      <c r="A11" s="409" t="s">
        <v>851</v>
      </c>
      <c r="B11" s="210">
        <v>30097.163210242634</v>
      </c>
      <c r="C11" s="210">
        <v>23191</v>
      </c>
      <c r="D11" s="210">
        <v>17898.382</v>
      </c>
      <c r="E11" s="7"/>
    </row>
    <row r="12" spans="1:5" s="2" customFormat="1" ht="7.5" customHeight="1">
      <c r="A12" s="53"/>
      <c r="B12" s="211"/>
      <c r="C12" s="211"/>
      <c r="D12" s="211"/>
      <c r="E12" s="7"/>
    </row>
    <row r="13" spans="1:5" ht="15" customHeight="1">
      <c r="A13" s="375" t="s">
        <v>180</v>
      </c>
      <c r="B13" s="208">
        <v>5164.1804</v>
      </c>
      <c r="C13" s="208">
        <v>5129</v>
      </c>
      <c r="D13" s="208">
        <v>5394.525</v>
      </c>
      <c r="E13" s="7"/>
    </row>
    <row r="14" spans="1:5" ht="15" customHeight="1">
      <c r="A14" s="374" t="s">
        <v>183</v>
      </c>
      <c r="B14" s="208">
        <v>-2238.5280000000002</v>
      </c>
      <c r="C14" s="208">
        <v>-1065.9</v>
      </c>
      <c r="D14" s="208">
        <v>-583.2710000000025</v>
      </c>
      <c r="E14" s="7"/>
    </row>
    <row r="15" spans="1:5" s="25" customFormat="1" ht="15" customHeight="1">
      <c r="A15" s="373" t="s">
        <v>181</v>
      </c>
      <c r="B15" s="210">
        <v>33022.81561024264</v>
      </c>
      <c r="C15" s="210">
        <v>27254.1</v>
      </c>
      <c r="D15" s="210">
        <v>22709.636</v>
      </c>
      <c r="E15" s="7"/>
    </row>
    <row r="16" spans="2:5" ht="12.75">
      <c r="B16" s="211"/>
      <c r="C16" s="211"/>
      <c r="D16" s="211"/>
      <c r="E16" s="7"/>
    </row>
    <row r="17" spans="1:5" ht="15" customHeight="1">
      <c r="A17" s="374" t="s">
        <v>182</v>
      </c>
      <c r="B17" s="208">
        <v>12139.750665900592</v>
      </c>
      <c r="C17" s="208">
        <v>13251</v>
      </c>
      <c r="D17" s="208">
        <v>12913.761</v>
      </c>
      <c r="E17" s="7"/>
    </row>
    <row r="18" spans="1:5" ht="15" customHeight="1">
      <c r="A18" s="374" t="s">
        <v>183</v>
      </c>
      <c r="B18" s="208">
        <v>-2238.5280000000002</v>
      </c>
      <c r="C18" s="208">
        <v>-1065</v>
      </c>
      <c r="D18" s="208">
        <v>-590.197</v>
      </c>
      <c r="E18" s="7"/>
    </row>
    <row r="19" spans="1:5" s="25" customFormat="1" ht="15" customHeight="1">
      <c r="A19" s="373" t="s">
        <v>184</v>
      </c>
      <c r="B19" s="210">
        <v>9901.222665900592</v>
      </c>
      <c r="C19" s="210">
        <v>12186</v>
      </c>
      <c r="D19" s="210">
        <v>12323.564</v>
      </c>
      <c r="E19" s="7"/>
    </row>
    <row r="20" spans="1:5" ht="15" customHeight="1">
      <c r="A20" s="16"/>
      <c r="B20" s="211"/>
      <c r="C20" s="211"/>
      <c r="D20" s="211"/>
      <c r="E20" s="7"/>
    </row>
    <row r="21" spans="1:5" s="25" customFormat="1" ht="15" customHeight="1">
      <c r="A21" s="373" t="s">
        <v>185</v>
      </c>
      <c r="B21" s="210">
        <v>42924.03827614323</v>
      </c>
      <c r="C21" s="210">
        <v>39440.1</v>
      </c>
      <c r="D21" s="210">
        <v>35033.2</v>
      </c>
      <c r="E21" s="7"/>
    </row>
    <row r="22" spans="1:5" s="2" customFormat="1" ht="7.5" customHeight="1">
      <c r="A22" s="53"/>
      <c r="B22" s="211"/>
      <c r="C22" s="211"/>
      <c r="D22" s="211"/>
      <c r="E22" s="7"/>
    </row>
    <row r="23" spans="1:5" ht="15" customHeight="1">
      <c r="A23" s="374" t="s">
        <v>186</v>
      </c>
      <c r="B23" s="26">
        <v>25066.18867196966</v>
      </c>
      <c r="C23" s="26">
        <v>23282.08</v>
      </c>
      <c r="D23" s="22">
        <v>22989.12</v>
      </c>
      <c r="E23" s="7"/>
    </row>
    <row r="24" spans="1:5" s="2" customFormat="1" ht="7.5" customHeight="1">
      <c r="A24" s="53"/>
      <c r="B24" s="211"/>
      <c r="C24" s="211"/>
      <c r="D24" s="211"/>
      <c r="E24" s="7"/>
    </row>
    <row r="25" spans="1:5" s="25" customFormat="1" ht="15" customHeight="1">
      <c r="A25" s="373" t="s">
        <v>187</v>
      </c>
      <c r="B25" s="210">
        <v>17857.849604173567</v>
      </c>
      <c r="C25" s="210">
        <v>16158.02</v>
      </c>
      <c r="D25" s="210">
        <v>12044.08</v>
      </c>
      <c r="E25" s="7"/>
    </row>
    <row r="26" spans="1:5" ht="15" customHeight="1">
      <c r="A26" s="11"/>
      <c r="B26" s="211"/>
      <c r="C26" s="211"/>
      <c r="D26" s="211"/>
      <c r="E26" s="7"/>
    </row>
    <row r="27" spans="1:5" ht="15" customHeight="1">
      <c r="A27" s="373" t="s">
        <v>188</v>
      </c>
      <c r="B27" s="210">
        <v>313327.35839962075</v>
      </c>
      <c r="C27" s="210">
        <v>291026</v>
      </c>
      <c r="D27" s="210">
        <v>287364</v>
      </c>
      <c r="E27" s="7"/>
    </row>
    <row r="28" spans="1:5" ht="15" customHeight="1">
      <c r="A28" s="3"/>
      <c r="B28" s="3"/>
      <c r="C28" s="3"/>
      <c r="D28" s="451"/>
      <c r="E28" s="7"/>
    </row>
    <row r="29" spans="1:5" s="25" customFormat="1" ht="15" customHeight="1">
      <c r="A29" s="373" t="s">
        <v>189</v>
      </c>
      <c r="B29" s="207">
        <v>13.699422385388221</v>
      </c>
      <c r="C29" s="207">
        <v>13.552088129582923</v>
      </c>
      <c r="D29" s="207">
        <v>12.191227850391837</v>
      </c>
      <c r="E29" s="7"/>
    </row>
    <row r="30" spans="1:5" s="2" customFormat="1" ht="7.5" customHeight="1">
      <c r="A30" s="53"/>
      <c r="B30" s="284"/>
      <c r="C30" s="284"/>
      <c r="D30" s="284"/>
      <c r="E30" s="7"/>
    </row>
    <row r="31" spans="1:5" s="25" customFormat="1" ht="15" customHeight="1">
      <c r="A31" s="450" t="s">
        <v>266</v>
      </c>
      <c r="B31" s="207">
        <v>9.605660790034307</v>
      </c>
      <c r="C31" s="207">
        <v>7.968703827149465</v>
      </c>
      <c r="D31" s="207">
        <v>6.22847051126794</v>
      </c>
      <c r="E31" s="7"/>
    </row>
    <row r="32" spans="1:5" s="2" customFormat="1" ht="7.5" customHeight="1">
      <c r="A32" s="53"/>
      <c r="B32" s="284"/>
      <c r="C32" s="284"/>
      <c r="D32" s="284"/>
      <c r="E32" s="7"/>
    </row>
    <row r="33" spans="1:5" s="25" customFormat="1" ht="15" customHeight="1">
      <c r="A33" s="373" t="s">
        <v>190</v>
      </c>
      <c r="B33" s="207">
        <v>10.539397446463969</v>
      </c>
      <c r="C33" s="207">
        <v>9.364833382584374</v>
      </c>
      <c r="D33" s="207">
        <v>7.902742166729304</v>
      </c>
      <c r="E33" s="7"/>
    </row>
    <row r="34" spans="1:5" s="2" customFormat="1" ht="7.5" customHeight="1">
      <c r="A34" s="53"/>
      <c r="B34" s="284"/>
      <c r="C34" s="284"/>
      <c r="D34" s="284"/>
      <c r="E34" s="7"/>
    </row>
    <row r="35" spans="1:5" s="25" customFormat="1" ht="15" customHeight="1">
      <c r="A35" s="373" t="s">
        <v>761</v>
      </c>
      <c r="B35" s="207">
        <v>3.160024938924253</v>
      </c>
      <c r="C35" s="207">
        <v>4.1872547469985495</v>
      </c>
      <c r="D35" s="207">
        <v>4.2884856836625325</v>
      </c>
      <c r="E35" s="7"/>
    </row>
    <row r="36" spans="1:5" ht="14.25" customHeight="1">
      <c r="A36" s="3"/>
      <c r="B36" s="3"/>
      <c r="C36" s="24"/>
      <c r="D36" s="24"/>
      <c r="E36" s="7"/>
    </row>
    <row r="37" spans="1:5" ht="14.25" customHeight="1">
      <c r="A37" s="3"/>
      <c r="B37" s="3"/>
      <c r="C37" s="24"/>
      <c r="D37" s="24"/>
      <c r="E37" s="7"/>
    </row>
    <row r="38" spans="1:5" ht="12.75">
      <c r="A38" s="4"/>
      <c r="B38" s="4"/>
      <c r="E38" s="7"/>
    </row>
    <row r="39" spans="1:5" ht="12.75">
      <c r="A39" s="4"/>
      <c r="B39" s="4"/>
      <c r="E39" s="7"/>
    </row>
    <row r="40" spans="1:5" ht="12.75">
      <c r="A40" s="4"/>
      <c r="B40" s="4"/>
      <c r="E40" s="7"/>
    </row>
    <row r="41" ht="12.75">
      <c r="E41" s="7"/>
    </row>
    <row r="42" spans="1:5" ht="12.75">
      <c r="A42" s="5"/>
      <c r="B42" s="5"/>
      <c r="E42" s="7"/>
    </row>
    <row r="43" spans="1:5" ht="12.75">
      <c r="A43" s="3"/>
      <c r="B43" s="3"/>
      <c r="E43" s="7"/>
    </row>
    <row r="44" spans="1:5" ht="12.75">
      <c r="A44" s="3"/>
      <c r="B44" s="3"/>
      <c r="E44" s="7"/>
    </row>
    <row r="45" spans="1:5" ht="12.75">
      <c r="A45" s="3"/>
      <c r="B45" s="3"/>
      <c r="E45" s="7"/>
    </row>
    <row r="46" spans="1:5" ht="12.75">
      <c r="A46" s="3"/>
      <c r="B46" s="3"/>
      <c r="E46" s="7"/>
    </row>
    <row r="47" spans="1:5" ht="12.75">
      <c r="A47" s="3"/>
      <c r="B47" s="3"/>
      <c r="E47" s="7"/>
    </row>
    <row r="48" ht="12.75">
      <c r="E48" s="7"/>
    </row>
    <row r="49" ht="12.75">
      <c r="E49" s="7"/>
    </row>
    <row r="50" ht="12.75">
      <c r="E50" s="7"/>
    </row>
    <row r="51" ht="12.75">
      <c r="E51" s="7"/>
    </row>
    <row r="52" ht="12.75">
      <c r="E52" s="7"/>
    </row>
    <row r="53" ht="12.75">
      <c r="E53" s="7"/>
    </row>
    <row r="54" ht="12.75">
      <c r="E54" s="7"/>
    </row>
    <row r="55" ht="12.75">
      <c r="E55" s="7"/>
    </row>
    <row r="56" ht="12.75">
      <c r="E56" s="7"/>
    </row>
    <row r="57" ht="12.75">
      <c r="E57" s="7"/>
    </row>
    <row r="58" ht="12.75">
      <c r="E58" s="7"/>
    </row>
    <row r="59" ht="12.75">
      <c r="E59" s="7"/>
    </row>
    <row r="60" ht="12.75">
      <c r="E60" s="7"/>
    </row>
    <row r="61" ht="12.75">
      <c r="E61" s="7"/>
    </row>
    <row r="62" ht="12.75">
      <c r="E62" s="7"/>
    </row>
    <row r="63" ht="12.75">
      <c r="E63" s="7"/>
    </row>
    <row r="64" ht="12.75">
      <c r="E64" s="7"/>
    </row>
    <row r="65" ht="12.75">
      <c r="E65" s="7"/>
    </row>
    <row r="66" ht="12.75">
      <c r="E66" s="7"/>
    </row>
    <row r="67" ht="12.75">
      <c r="E67" s="7"/>
    </row>
    <row r="68" ht="12.75">
      <c r="E68" s="7"/>
    </row>
  </sheetData>
  <printOptions horizontalCentered="1"/>
  <pageMargins left="0.1968503937007874" right="0.1968503937007874" top="0.5905511811023623" bottom="0.984251968503937" header="0" footer="0"/>
  <pageSetup fitToHeight="1" fitToWidth="1" horizontalDpi="300" verticalDpi="300" orientation="portrait" paperSize="9" r:id="rId2"/>
  <headerFooter alignWithMargins="0">
    <oddFooter>&amp;R&amp;A
&amp;D</oddFooter>
  </headerFooter>
  <drawing r:id="rId1"/>
</worksheet>
</file>

<file path=xl/worksheets/sheet2.xml><?xml version="1.0" encoding="utf-8"?>
<worksheet xmlns="http://schemas.openxmlformats.org/spreadsheetml/2006/main" xmlns:r="http://schemas.openxmlformats.org/officeDocument/2006/relationships">
  <sheetPr codeName="Hoja13">
    <tabColor indexed="41"/>
    <pageSetUpPr fitToPage="1"/>
  </sheetPr>
  <dimension ref="A1:N19"/>
  <sheetViews>
    <sheetView workbookViewId="0" topLeftCell="A1">
      <selection activeCell="A3" sqref="A3"/>
    </sheetView>
  </sheetViews>
  <sheetFormatPr defaultColWidth="11.421875" defaultRowHeight="12.75"/>
  <cols>
    <col min="1" max="1" width="25.00390625" style="2" customWidth="1"/>
    <col min="2" max="2" width="9.140625" style="2" customWidth="1"/>
    <col min="3" max="6" width="8.28125" style="2" customWidth="1"/>
    <col min="7" max="7" width="1.28515625" style="2" customWidth="1"/>
    <col min="8" max="8" width="9.140625" style="2" customWidth="1"/>
    <col min="9" max="10" width="8.28125" style="2" customWidth="1"/>
    <col min="11" max="11" width="8.28125" style="5" customWidth="1"/>
    <col min="12" max="12" width="8.28125" style="2" customWidth="1"/>
    <col min="13" max="13" width="10.00390625" style="2" customWidth="1"/>
    <col min="14" max="16384" width="11.421875" style="2" customWidth="1"/>
  </cols>
  <sheetData>
    <row r="1" spans="2:14" ht="21.75" customHeight="1">
      <c r="B1" s="5"/>
      <c r="H1" s="5"/>
      <c r="L1" s="5"/>
      <c r="M1" s="5"/>
      <c r="N1" s="21"/>
    </row>
    <row r="2" spans="2:14" ht="15" customHeight="1">
      <c r="B2" s="5"/>
      <c r="H2" s="5"/>
      <c r="L2" s="5"/>
      <c r="M2" s="261"/>
      <c r="N2" s="5"/>
    </row>
    <row r="3" spans="1:14" ht="19.5">
      <c r="A3" s="50" t="s">
        <v>22</v>
      </c>
      <c r="B3" s="33"/>
      <c r="C3" s="50"/>
      <c r="D3" s="50"/>
      <c r="E3" s="50"/>
      <c r="F3" s="50"/>
      <c r="G3" s="50"/>
      <c r="H3" s="33"/>
      <c r="I3" s="50"/>
      <c r="J3" s="50"/>
      <c r="K3" s="50"/>
      <c r="L3" s="33"/>
      <c r="M3" s="33"/>
      <c r="N3" s="52"/>
    </row>
    <row r="4" spans="1:11" ht="12.75">
      <c r="A4" s="53" t="s">
        <v>236</v>
      </c>
      <c r="C4" s="53"/>
      <c r="D4" s="53"/>
      <c r="E4" s="53"/>
      <c r="F4" s="53"/>
      <c r="G4" s="53"/>
      <c r="I4" s="53"/>
      <c r="J4" s="53"/>
      <c r="K4" s="240"/>
    </row>
    <row r="5" spans="2:13" ht="12.75">
      <c r="B5" s="15"/>
      <c r="H5" s="15"/>
      <c r="M5" s="15"/>
    </row>
    <row r="6" spans="1:13" ht="12.75">
      <c r="A6" s="55"/>
      <c r="B6" s="387" t="s">
        <v>237</v>
      </c>
      <c r="C6" s="760">
        <v>2010</v>
      </c>
      <c r="D6" s="760"/>
      <c r="E6" s="760"/>
      <c r="F6" s="760"/>
      <c r="H6" s="387" t="s">
        <v>237</v>
      </c>
      <c r="I6" s="760">
        <v>2009</v>
      </c>
      <c r="J6" s="760"/>
      <c r="K6" s="760"/>
      <c r="L6" s="760"/>
      <c r="M6" s="197"/>
    </row>
    <row r="7" spans="1:13" ht="12.75">
      <c r="A7" s="55"/>
      <c r="B7" s="424">
        <v>2010</v>
      </c>
      <c r="C7" s="426" t="s">
        <v>30</v>
      </c>
      <c r="D7" s="426" t="s">
        <v>31</v>
      </c>
      <c r="E7" s="426" t="s">
        <v>32</v>
      </c>
      <c r="F7" s="426" t="s">
        <v>33</v>
      </c>
      <c r="H7" s="424">
        <v>2009</v>
      </c>
      <c r="I7" s="426" t="s">
        <v>30</v>
      </c>
      <c r="J7" s="426" t="s">
        <v>31</v>
      </c>
      <c r="K7" s="426" t="s">
        <v>32</v>
      </c>
      <c r="L7" s="426" t="s">
        <v>33</v>
      </c>
      <c r="M7" s="198"/>
    </row>
    <row r="8" ht="7.5" customHeight="1">
      <c r="K8" s="2"/>
    </row>
    <row r="9" spans="1:13" ht="12.75">
      <c r="A9" s="386" t="s">
        <v>23</v>
      </c>
      <c r="B9" s="217">
        <v>1</v>
      </c>
      <c r="C9" s="216">
        <v>1</v>
      </c>
      <c r="D9" s="216">
        <v>1</v>
      </c>
      <c r="E9" s="216">
        <v>1</v>
      </c>
      <c r="F9" s="216">
        <v>1</v>
      </c>
      <c r="G9" s="216"/>
      <c r="H9" s="217">
        <v>1.25</v>
      </c>
      <c r="I9" s="216">
        <v>1</v>
      </c>
      <c r="J9" s="216">
        <v>1</v>
      </c>
      <c r="K9" s="216">
        <v>1.1</v>
      </c>
      <c r="L9" s="216">
        <v>1.92</v>
      </c>
      <c r="M9" s="287"/>
    </row>
    <row r="10" spans="1:13" ht="12.75">
      <c r="A10" s="386" t="s">
        <v>24</v>
      </c>
      <c r="B10" s="217">
        <v>0.814</v>
      </c>
      <c r="C10" s="216">
        <v>1.021</v>
      </c>
      <c r="D10" s="216">
        <v>0.87494</v>
      </c>
      <c r="E10" s="216">
        <v>0.688</v>
      </c>
      <c r="F10" s="216">
        <v>0.661</v>
      </c>
      <c r="G10" s="216"/>
      <c r="H10" s="217">
        <v>1.218</v>
      </c>
      <c r="I10" s="216">
        <v>0.722</v>
      </c>
      <c r="J10" s="216">
        <v>0.871</v>
      </c>
      <c r="K10" s="216">
        <v>1.308</v>
      </c>
      <c r="L10" s="216">
        <v>2.007</v>
      </c>
      <c r="M10" s="287"/>
    </row>
    <row r="11" spans="1:13" ht="12.75">
      <c r="A11" s="386" t="s">
        <v>25</v>
      </c>
      <c r="B11" s="217">
        <v>1.353</v>
      </c>
      <c r="C11" s="216">
        <v>1.521</v>
      </c>
      <c r="D11" s="216">
        <v>1.4049545454545458</v>
      </c>
      <c r="E11" s="216">
        <v>1.253</v>
      </c>
      <c r="F11" s="216">
        <v>1.224</v>
      </c>
      <c r="G11" s="216"/>
      <c r="H11" s="217">
        <v>1.61</v>
      </c>
      <c r="I11" s="216">
        <v>1.239</v>
      </c>
      <c r="J11" s="216">
        <v>1.34</v>
      </c>
      <c r="K11" s="216">
        <v>1.673</v>
      </c>
      <c r="L11" s="216">
        <v>2.218</v>
      </c>
      <c r="M11" s="287"/>
    </row>
    <row r="12" spans="2:12" ht="7.5" customHeight="1">
      <c r="B12" s="217"/>
      <c r="C12" s="216"/>
      <c r="D12" s="216"/>
      <c r="E12" s="216"/>
      <c r="F12" s="216"/>
      <c r="G12" s="216"/>
      <c r="H12" s="217"/>
      <c r="I12" s="216"/>
      <c r="J12" s="216"/>
      <c r="K12" s="216"/>
      <c r="L12" s="216"/>
    </row>
    <row r="13" spans="1:13" ht="12.75">
      <c r="A13" s="386" t="s">
        <v>26</v>
      </c>
      <c r="B13" s="217">
        <v>4.279</v>
      </c>
      <c r="C13" s="216">
        <v>4.733</v>
      </c>
      <c r="D13" s="216">
        <v>4.229</v>
      </c>
      <c r="E13" s="216">
        <v>4.189</v>
      </c>
      <c r="F13" s="216">
        <v>3.953</v>
      </c>
      <c r="G13" s="216"/>
      <c r="H13" s="217">
        <v>4.016</v>
      </c>
      <c r="I13" s="216">
        <v>3.83</v>
      </c>
      <c r="J13" s="216">
        <v>3.918</v>
      </c>
      <c r="K13" s="216">
        <v>4.155</v>
      </c>
      <c r="L13" s="216">
        <v>4.166</v>
      </c>
      <c r="M13" s="287"/>
    </row>
    <row r="14" spans="1:13" ht="12.75">
      <c r="A14" s="386" t="s">
        <v>27</v>
      </c>
      <c r="B14" s="217">
        <v>3.194</v>
      </c>
      <c r="C14" s="216">
        <v>2.8558</v>
      </c>
      <c r="D14" s="216">
        <v>2.7676</v>
      </c>
      <c r="E14" s="216">
        <v>3.4697</v>
      </c>
      <c r="F14" s="216">
        <v>3.7025</v>
      </c>
      <c r="G14" s="216"/>
      <c r="H14" s="217">
        <v>3.2403</v>
      </c>
      <c r="I14" s="216">
        <v>3.448</v>
      </c>
      <c r="J14" s="216">
        <v>3.4991</v>
      </c>
      <c r="K14" s="216">
        <v>3.2979</v>
      </c>
      <c r="L14" s="216">
        <v>2.7009</v>
      </c>
      <c r="M14" s="287"/>
    </row>
    <row r="15" spans="2:12" ht="7.5" customHeight="1">
      <c r="B15" s="217"/>
      <c r="C15" s="216"/>
      <c r="D15" s="216"/>
      <c r="E15" s="216"/>
      <c r="F15" s="216"/>
      <c r="G15" s="216"/>
      <c r="H15" s="217"/>
      <c r="I15" s="216"/>
      <c r="J15" s="216"/>
      <c r="K15" s="216"/>
      <c r="L15" s="216"/>
    </row>
    <row r="16" spans="1:13" ht="12.75">
      <c r="A16" s="386" t="s">
        <v>28</v>
      </c>
      <c r="B16" s="217">
        <v>0.25</v>
      </c>
      <c r="C16" s="216">
        <v>0.25</v>
      </c>
      <c r="D16" s="216">
        <v>0.25</v>
      </c>
      <c r="E16" s="216">
        <v>0.25</v>
      </c>
      <c r="F16" s="216">
        <v>0.25</v>
      </c>
      <c r="G16" s="216"/>
      <c r="H16" s="217">
        <v>0.25</v>
      </c>
      <c r="I16" s="216">
        <v>0.25</v>
      </c>
      <c r="J16" s="216">
        <v>0.25</v>
      </c>
      <c r="K16" s="216">
        <v>0.25</v>
      </c>
      <c r="L16" s="216">
        <v>0.25</v>
      </c>
      <c r="M16" s="44"/>
    </row>
    <row r="17" spans="1:13" ht="12.75">
      <c r="A17" s="386" t="s">
        <v>29</v>
      </c>
      <c r="B17" s="217">
        <v>4.9096</v>
      </c>
      <c r="C17" s="216">
        <v>4.8749</v>
      </c>
      <c r="D17" s="216">
        <v>4.9078</v>
      </c>
      <c r="E17" s="216">
        <v>4.9397</v>
      </c>
      <c r="F17" s="216">
        <v>4.9168</v>
      </c>
      <c r="G17" s="216"/>
      <c r="H17" s="217">
        <v>5.8907</v>
      </c>
      <c r="I17" s="216">
        <v>4.9287</v>
      </c>
      <c r="J17" s="216">
        <v>4.9042</v>
      </c>
      <c r="K17" s="216">
        <v>5.8856</v>
      </c>
      <c r="L17" s="216">
        <v>8</v>
      </c>
      <c r="M17" s="287"/>
    </row>
    <row r="18" spans="3:7" ht="12.75">
      <c r="C18" s="15"/>
      <c r="D18" s="15"/>
      <c r="E18" s="15"/>
      <c r="F18" s="15"/>
      <c r="G18" s="15"/>
    </row>
    <row r="19" ht="15">
      <c r="A19" s="307"/>
    </row>
  </sheetData>
  <mergeCells count="2">
    <mergeCell ref="C6:F6"/>
    <mergeCell ref="I6:L6"/>
  </mergeCells>
  <printOptions horizontalCentered="1"/>
  <pageMargins left="0.1968503937007874" right="0.1968503937007874" top="0.5905511811023623" bottom="0.984251968503937" header="0" footer="0"/>
  <pageSetup fitToHeight="1" fitToWidth="1" horizontalDpi="600" verticalDpi="600" orientation="portrait" paperSize="9" r:id="rId2"/>
  <headerFooter alignWithMargins="0">
    <oddFooter>&amp;R&amp;A
&amp;D</oddFooter>
  </headerFooter>
  <drawing r:id="rId1"/>
</worksheet>
</file>

<file path=xl/worksheets/sheet20.xml><?xml version="1.0" encoding="utf-8"?>
<worksheet xmlns="http://schemas.openxmlformats.org/spreadsheetml/2006/main" xmlns:r="http://schemas.openxmlformats.org/officeDocument/2006/relationships">
  <sheetPr codeName="Hoja26">
    <tabColor indexed="41"/>
    <pageSetUpPr fitToPage="1"/>
  </sheetPr>
  <dimension ref="A1:J54"/>
  <sheetViews>
    <sheetView workbookViewId="0" topLeftCell="A1">
      <selection activeCell="A3" sqref="A3"/>
    </sheetView>
  </sheetViews>
  <sheetFormatPr defaultColWidth="11.421875" defaultRowHeight="12.75"/>
  <cols>
    <col min="1" max="1" width="18.8515625" style="2" customWidth="1"/>
    <col min="2" max="3" width="20.57421875" style="2" customWidth="1"/>
    <col min="4" max="4" width="19.00390625" style="2" customWidth="1"/>
    <col min="5" max="5" width="17.140625" style="2" customWidth="1"/>
    <col min="6" max="10" width="16.57421875" style="2" customWidth="1"/>
  </cols>
  <sheetData>
    <row r="1" spans="1:5" s="2" customFormat="1" ht="21.75" customHeight="1">
      <c r="A1"/>
      <c r="B1" s="5"/>
      <c r="C1" s="5"/>
      <c r="D1" s="5"/>
      <c r="E1" s="15"/>
    </row>
    <row r="2" spans="1:4" s="2" customFormat="1" ht="15" customHeight="1">
      <c r="A2"/>
      <c r="B2" s="5"/>
      <c r="C2" s="5"/>
      <c r="D2" s="5"/>
    </row>
    <row r="3" spans="1:10" ht="19.5">
      <c r="A3" s="50" t="s">
        <v>808</v>
      </c>
      <c r="B3" s="9"/>
      <c r="C3" s="9"/>
      <c r="D3" s="6"/>
      <c r="E3" s="6"/>
      <c r="F3" s="6"/>
      <c r="G3" s="6"/>
      <c r="H3" s="6"/>
      <c r="I3" s="6"/>
      <c r="J3" s="6"/>
    </row>
    <row r="4" spans="1:10" ht="18">
      <c r="A4" s="14"/>
      <c r="B4" s="9"/>
      <c r="C4" s="9"/>
      <c r="D4" s="6"/>
      <c r="E4" s="6"/>
      <c r="F4" s="6"/>
      <c r="G4" s="6"/>
      <c r="H4" s="6"/>
      <c r="I4" s="6"/>
      <c r="J4" s="6"/>
    </row>
    <row r="5" spans="1:9" s="29" customFormat="1" ht="13.5" customHeight="1">
      <c r="A5" s="55"/>
      <c r="B5" s="59"/>
      <c r="C5" s="59"/>
      <c r="D5" s="59" t="s">
        <v>191</v>
      </c>
      <c r="E5" s="59"/>
      <c r="G5" s="31"/>
      <c r="I5" s="31"/>
    </row>
    <row r="6" spans="1:9" s="29" customFormat="1" ht="13.5" customHeight="1">
      <c r="A6" s="55"/>
      <c r="B6" s="59" t="s">
        <v>192</v>
      </c>
      <c r="C6" s="59" t="s">
        <v>193</v>
      </c>
      <c r="D6" s="176" t="s">
        <v>194</v>
      </c>
      <c r="E6" s="59" t="s">
        <v>195</v>
      </c>
      <c r="G6" s="31"/>
      <c r="I6" s="31"/>
    </row>
    <row r="7" spans="1:10" s="19" customFormat="1" ht="12.75">
      <c r="A7" s="15"/>
      <c r="B7" s="20"/>
      <c r="C7" s="20"/>
      <c r="D7" s="292"/>
      <c r="E7" s="20"/>
      <c r="F7" s="20"/>
      <c r="G7" s="20"/>
      <c r="H7" s="20"/>
      <c r="I7" s="20"/>
      <c r="J7" s="20"/>
    </row>
    <row r="8" spans="1:10" ht="15" customHeight="1">
      <c r="A8" s="15" t="s">
        <v>831</v>
      </c>
      <c r="B8" s="37" t="s">
        <v>858</v>
      </c>
      <c r="C8" s="37" t="s">
        <v>794</v>
      </c>
      <c r="D8" s="38" t="s">
        <v>859</v>
      </c>
      <c r="E8" s="38" t="s">
        <v>196</v>
      </c>
      <c r="F8" s="20"/>
      <c r="G8" s="20"/>
      <c r="H8" s="20"/>
      <c r="I8" s="20"/>
      <c r="J8" s="20"/>
    </row>
    <row r="9" spans="1:5" ht="15" customHeight="1">
      <c r="A9" s="16" t="s">
        <v>832</v>
      </c>
      <c r="B9" s="37" t="s">
        <v>795</v>
      </c>
      <c r="C9" s="37" t="s">
        <v>796</v>
      </c>
      <c r="D9" s="38" t="s">
        <v>814</v>
      </c>
      <c r="E9" s="38" t="s">
        <v>225</v>
      </c>
    </row>
    <row r="10" spans="1:5" ht="15" customHeight="1">
      <c r="A10" s="16" t="s">
        <v>723</v>
      </c>
      <c r="B10" s="37" t="s">
        <v>726</v>
      </c>
      <c r="C10" s="37" t="s">
        <v>797</v>
      </c>
      <c r="D10" s="48" t="s">
        <v>798</v>
      </c>
      <c r="E10" s="38" t="s">
        <v>196</v>
      </c>
    </row>
    <row r="11" spans="1:5" ht="15" customHeight="1">
      <c r="A11" s="16"/>
      <c r="B11" s="37"/>
      <c r="C11" s="37"/>
      <c r="D11" s="48"/>
      <c r="E11" s="38"/>
    </row>
    <row r="12" spans="1:3" ht="12.75">
      <c r="A12" s="16"/>
      <c r="B12" s="27"/>
      <c r="C12" s="22"/>
    </row>
    <row r="13" spans="1:5" ht="12.75">
      <c r="A13" s="8"/>
      <c r="B13" s="32"/>
      <c r="C13" s="26"/>
      <c r="D13" s="15"/>
      <c r="E13" s="15"/>
    </row>
    <row r="14" spans="1:3" ht="12.75">
      <c r="A14" s="68"/>
      <c r="B14" s="49"/>
      <c r="C14" s="22"/>
    </row>
    <row r="15" spans="1:3" ht="12.75">
      <c r="A15" s="16"/>
      <c r="B15" s="27"/>
      <c r="C15" s="22"/>
    </row>
    <row r="16" spans="1:3" ht="12.75">
      <c r="A16" s="16"/>
      <c r="B16" s="41"/>
      <c r="C16" s="22"/>
    </row>
    <row r="17" spans="1:3" ht="12.75">
      <c r="A17" s="16"/>
      <c r="B17" s="22"/>
      <c r="C17" s="22"/>
    </row>
    <row r="18" ht="12.75">
      <c r="A18" s="3"/>
    </row>
    <row r="19" ht="12.75">
      <c r="A19" s="3"/>
    </row>
    <row r="20" ht="12.75">
      <c r="A20" s="1"/>
    </row>
    <row r="21" ht="12.75">
      <c r="A21" s="1"/>
    </row>
    <row r="22" ht="12.75">
      <c r="A22" s="1"/>
    </row>
    <row r="23" ht="12.75">
      <c r="A23" s="1"/>
    </row>
    <row r="24" ht="12.75">
      <c r="A24" s="11"/>
    </row>
    <row r="25" ht="12.75">
      <c r="A25" s="3"/>
    </row>
    <row r="26" ht="12.75">
      <c r="A26" s="3"/>
    </row>
    <row r="27" ht="12.75">
      <c r="A27" s="3"/>
    </row>
    <row r="28" ht="12.75">
      <c r="A28" s="5"/>
    </row>
    <row r="30" ht="12.75">
      <c r="A30" s="1"/>
    </row>
    <row r="31" ht="12.75">
      <c r="A31" s="1"/>
    </row>
    <row r="32" ht="12.75">
      <c r="A32" s="16"/>
    </row>
    <row r="33" ht="12.75">
      <c r="A33" s="1"/>
    </row>
    <row r="34" ht="12.75">
      <c r="A34" s="18"/>
    </row>
    <row r="35" ht="12.75">
      <c r="A35" s="17"/>
    </row>
    <row r="36" ht="12.75">
      <c r="A36" s="17"/>
    </row>
    <row r="37" ht="12.75">
      <c r="A37" s="18"/>
    </row>
    <row r="38" ht="12.75">
      <c r="A38" s="1"/>
    </row>
    <row r="39" ht="12.75">
      <c r="A39" s="18"/>
    </row>
    <row r="40" ht="12.75">
      <c r="A40" s="18"/>
    </row>
    <row r="43" ht="12.75">
      <c r="A43" s="5"/>
    </row>
    <row r="45" ht="12.75">
      <c r="A45" s="5"/>
    </row>
    <row r="46" ht="12.75">
      <c r="A46" s="3"/>
    </row>
    <row r="48" ht="12.75">
      <c r="A48" s="5"/>
    </row>
    <row r="50" ht="12.75">
      <c r="A50" s="5"/>
    </row>
    <row r="51" ht="12.75">
      <c r="A51" s="3"/>
    </row>
    <row r="53" ht="12.75">
      <c r="A53" s="5"/>
    </row>
    <row r="54" ht="12.75">
      <c r="A54" s="3"/>
    </row>
  </sheetData>
  <printOptions horizontalCentered="1"/>
  <pageMargins left="0.75" right="0.75" top="0.5905511811023623" bottom="1" header="0" footer="0"/>
  <pageSetup fitToHeight="1" fitToWidth="1" horizontalDpi="300" verticalDpi="300" orientation="portrait" paperSize="9" scale="90" r:id="rId2"/>
  <headerFooter alignWithMargins="0">
    <oddFooter>&amp;R&amp;A
&amp;D</oddFooter>
  </headerFooter>
  <drawing r:id="rId1"/>
</worksheet>
</file>

<file path=xl/worksheets/sheet21.xml><?xml version="1.0" encoding="utf-8"?>
<worksheet xmlns="http://schemas.openxmlformats.org/spreadsheetml/2006/main" xmlns:r="http://schemas.openxmlformats.org/officeDocument/2006/relationships">
  <sheetPr codeName="Hoja27">
    <tabColor indexed="41"/>
    <pageSetUpPr fitToPage="1"/>
  </sheetPr>
  <dimension ref="A1:J18"/>
  <sheetViews>
    <sheetView workbookViewId="0" topLeftCell="A1">
      <selection activeCell="A3" sqref="A3"/>
    </sheetView>
  </sheetViews>
  <sheetFormatPr defaultColWidth="11.421875" defaultRowHeight="12.75"/>
  <cols>
    <col min="1" max="1" width="36.28125" style="2" customWidth="1"/>
    <col min="2" max="3" width="15.8515625" style="5" customWidth="1"/>
    <col min="4" max="4" width="15.28125" style="2" customWidth="1"/>
    <col min="5" max="5" width="6.00390625" style="2" customWidth="1"/>
    <col min="6" max="6" width="9.140625" style="2" customWidth="1"/>
    <col min="7" max="7" width="15.28125" style="2" customWidth="1"/>
    <col min="8" max="10" width="16.57421875" style="2" customWidth="1"/>
  </cols>
  <sheetData>
    <row r="1" spans="1:5" s="2" customFormat="1" ht="21.75" customHeight="1">
      <c r="A1"/>
      <c r="B1" s="5"/>
      <c r="C1" s="5"/>
      <c r="D1" s="5"/>
      <c r="E1" s="15"/>
    </row>
    <row r="2" spans="3:5" s="2" customFormat="1" ht="15" customHeight="1">
      <c r="C2" s="5"/>
      <c r="E2" s="452"/>
    </row>
    <row r="3" spans="1:10" ht="19.5">
      <c r="A3" s="378" t="s">
        <v>197</v>
      </c>
      <c r="B3" s="51"/>
      <c r="C3" s="51"/>
      <c r="D3" s="51"/>
      <c r="E3" s="8"/>
      <c r="F3" s="8"/>
      <c r="G3" s="8"/>
      <c r="H3" s="8"/>
      <c r="I3" s="8"/>
      <c r="J3" s="8"/>
    </row>
    <row r="4" spans="1:10" ht="15.75" customHeight="1">
      <c r="A4" s="13"/>
      <c r="B4" s="58"/>
      <c r="C4" s="58"/>
      <c r="D4" s="9"/>
      <c r="E4" s="6"/>
      <c r="F4" s="6"/>
      <c r="G4" s="6"/>
      <c r="H4" s="6"/>
      <c r="I4" s="6"/>
      <c r="J4" s="6"/>
    </row>
    <row r="5" spans="1:9" s="65" customFormat="1" ht="15" customHeight="1">
      <c r="A5" s="61"/>
      <c r="B5" s="62">
        <v>40543</v>
      </c>
      <c r="C5" s="62">
        <v>40178</v>
      </c>
      <c r="D5" s="62">
        <v>39813</v>
      </c>
      <c r="E5" s="453"/>
      <c r="G5" s="453"/>
      <c r="I5" s="453"/>
    </row>
    <row r="6" spans="1:10" s="19" customFormat="1" ht="12.75">
      <c r="A6" s="15"/>
      <c r="B6" s="15"/>
      <c r="C6" s="15"/>
      <c r="D6" s="9"/>
      <c r="E6" s="20"/>
      <c r="F6" s="20"/>
      <c r="G6" s="20"/>
      <c r="H6" s="20"/>
      <c r="I6" s="20"/>
      <c r="J6" s="20"/>
    </row>
    <row r="7" spans="1:10" ht="15" customHeight="1">
      <c r="A7" s="382" t="s">
        <v>901</v>
      </c>
      <c r="B7" s="211">
        <v>952618</v>
      </c>
      <c r="C7" s="208">
        <v>884373</v>
      </c>
      <c r="D7" s="208">
        <v>903897</v>
      </c>
      <c r="E7" s="20"/>
      <c r="F7" s="20"/>
      <c r="G7" s="20"/>
      <c r="H7" s="20"/>
      <c r="I7" s="20"/>
      <c r="J7" s="20"/>
    </row>
    <row r="8" spans="1:4" ht="15" customHeight="1">
      <c r="A8" s="389" t="s">
        <v>198</v>
      </c>
      <c r="B8" s="211">
        <v>4490908285</v>
      </c>
      <c r="C8" s="208">
        <v>3747969121</v>
      </c>
      <c r="D8" s="208">
        <v>3747969121</v>
      </c>
    </row>
    <row r="9" spans="1:6" ht="15" customHeight="1">
      <c r="A9" s="379" t="s">
        <v>267</v>
      </c>
      <c r="B9" s="211">
        <v>68197775.40625</v>
      </c>
      <c r="C9" s="208">
        <v>52357887.81102362</v>
      </c>
      <c r="D9" s="208">
        <v>55548033</v>
      </c>
      <c r="F9" s="22"/>
    </row>
    <row r="10" spans="1:4" ht="15" customHeight="1">
      <c r="A10" s="379" t="s">
        <v>268</v>
      </c>
      <c r="B10" s="211">
        <v>654.7233607394247</v>
      </c>
      <c r="C10" s="208">
        <v>491.6752505270828</v>
      </c>
      <c r="D10" s="208">
        <v>676</v>
      </c>
    </row>
    <row r="11" spans="1:4" ht="15" customHeight="1">
      <c r="A11" s="379" t="s">
        <v>269</v>
      </c>
      <c r="B11" s="217">
        <v>13.27</v>
      </c>
      <c r="C11" s="216">
        <v>13.275</v>
      </c>
      <c r="D11" s="216">
        <v>16.82</v>
      </c>
    </row>
    <row r="12" spans="1:4" ht="15" customHeight="1">
      <c r="A12" s="379" t="s">
        <v>270</v>
      </c>
      <c r="B12" s="217">
        <v>7</v>
      </c>
      <c r="C12" s="216">
        <v>4.45</v>
      </c>
      <c r="D12" s="216">
        <v>7.04</v>
      </c>
    </row>
    <row r="13" spans="1:4" ht="15" customHeight="1">
      <c r="A13" s="379" t="s">
        <v>271</v>
      </c>
      <c r="B13" s="217">
        <v>7.56</v>
      </c>
      <c r="C13" s="216">
        <v>12.73</v>
      </c>
      <c r="D13" s="216">
        <v>8.66</v>
      </c>
    </row>
    <row r="14" spans="1:5" ht="15" customHeight="1">
      <c r="A14" s="389" t="s">
        <v>887</v>
      </c>
      <c r="B14" s="217">
        <v>8.169684097656873</v>
      </c>
      <c r="C14" s="216">
        <v>7.834030658226441</v>
      </c>
      <c r="D14" s="216">
        <v>7.093418633317498</v>
      </c>
      <c r="E14" s="60"/>
    </row>
    <row r="15" spans="1:5" ht="15" customHeight="1">
      <c r="A15" s="389" t="s">
        <v>287</v>
      </c>
      <c r="B15" s="217">
        <v>6.269802947000064</v>
      </c>
      <c r="C15" s="216">
        <v>5.900962437518438</v>
      </c>
      <c r="D15" s="216">
        <v>4.98785726255187</v>
      </c>
      <c r="E15" s="60"/>
    </row>
    <row r="16" spans="1:6" ht="15" customHeight="1">
      <c r="A16" s="389" t="s">
        <v>886</v>
      </c>
      <c r="B16" s="211">
        <v>33951.2666346</v>
      </c>
      <c r="C16" s="208">
        <v>47711.646910330004</v>
      </c>
      <c r="D16" s="208">
        <v>32457.41258786</v>
      </c>
      <c r="E16" s="336"/>
      <c r="F16" s="435"/>
    </row>
    <row r="17" spans="1:4" ht="12.75">
      <c r="A17" s="3"/>
      <c r="D17" s="9"/>
    </row>
    <row r="18" ht="12.75">
      <c r="A18" s="377" t="s">
        <v>272</v>
      </c>
    </row>
  </sheetData>
  <printOptions horizontalCentered="1"/>
  <pageMargins left="0.3937007874015748" right="0.3937007874015748" top="0.5905511811023623" bottom="0.984251968503937" header="0" footer="0"/>
  <pageSetup fitToHeight="1" fitToWidth="1" horizontalDpi="300" verticalDpi="300" orientation="portrait" paperSize="9" r:id="rId2"/>
  <headerFooter alignWithMargins="0">
    <oddFooter>&amp;R&amp;A
&amp;D</oddFooter>
  </headerFooter>
  <drawing r:id="rId1"/>
</worksheet>
</file>

<file path=xl/worksheets/sheet22.xml><?xml version="1.0" encoding="utf-8"?>
<worksheet xmlns="http://schemas.openxmlformats.org/spreadsheetml/2006/main" xmlns:r="http://schemas.openxmlformats.org/officeDocument/2006/relationships">
  <sheetPr codeName="Hoja28">
    <tabColor indexed="41"/>
    <pageSetUpPr fitToPage="1"/>
  </sheetPr>
  <dimension ref="A1:I49"/>
  <sheetViews>
    <sheetView workbookViewId="0" topLeftCell="A1">
      <selection activeCell="A3" sqref="A3"/>
    </sheetView>
  </sheetViews>
  <sheetFormatPr defaultColWidth="11.421875" defaultRowHeight="12.75"/>
  <cols>
    <col min="1" max="1" width="33.7109375" style="2" customWidth="1"/>
    <col min="2" max="4" width="14.8515625" style="5" customWidth="1"/>
    <col min="5" max="5" width="12.00390625" style="2" customWidth="1"/>
    <col min="6" max="9" width="16.57421875" style="2" customWidth="1"/>
  </cols>
  <sheetData>
    <row r="1" spans="1:4" s="2" customFormat="1" ht="21.75" customHeight="1">
      <c r="A1"/>
      <c r="B1" s="5"/>
      <c r="C1" s="261"/>
      <c r="D1" s="261"/>
    </row>
    <row r="2" spans="3:4" s="2" customFormat="1" ht="15.75" customHeight="1">
      <c r="C2" s="5"/>
      <c r="D2" s="5"/>
    </row>
    <row r="3" spans="1:9" ht="20.25" customHeight="1">
      <c r="A3" s="378" t="s">
        <v>20</v>
      </c>
      <c r="B3" s="2"/>
      <c r="C3" s="51"/>
      <c r="D3" s="51"/>
      <c r="E3" s="8"/>
      <c r="F3" s="8"/>
      <c r="G3" s="8"/>
      <c r="H3" s="8"/>
      <c r="I3" s="8"/>
    </row>
    <row r="4" spans="1:9" ht="18">
      <c r="A4" s="13"/>
      <c r="B4" s="58"/>
      <c r="C4" s="58"/>
      <c r="D4" s="58"/>
      <c r="E4" s="6"/>
      <c r="F4" s="6"/>
      <c r="G4" s="6"/>
      <c r="H4" s="6"/>
      <c r="I4" s="6"/>
    </row>
    <row r="5" spans="1:8" s="65" customFormat="1" ht="15" customHeight="1">
      <c r="A5" s="61"/>
      <c r="B5" s="62">
        <v>40543</v>
      </c>
      <c r="C5" s="62">
        <v>40178</v>
      </c>
      <c r="D5" s="62">
        <v>39813</v>
      </c>
      <c r="F5" s="453"/>
      <c r="H5" s="453"/>
    </row>
    <row r="6" spans="1:9" s="19" customFormat="1" ht="12.75">
      <c r="A6" s="15"/>
      <c r="B6" s="20"/>
      <c r="C6" s="20"/>
      <c r="D6" s="20"/>
      <c r="E6" s="20"/>
      <c r="F6" s="20"/>
      <c r="G6" s="20"/>
      <c r="H6" s="20"/>
      <c r="I6" s="20"/>
    </row>
    <row r="7" spans="1:9" ht="15" customHeight="1">
      <c r="A7" s="399" t="s">
        <v>273</v>
      </c>
      <c r="B7" s="206">
        <v>0.9253723778827954</v>
      </c>
      <c r="C7" s="215">
        <v>1.6249617285620843</v>
      </c>
      <c r="D7" s="215">
        <v>1.2208499804768795</v>
      </c>
      <c r="E7" s="454"/>
      <c r="F7" s="20"/>
      <c r="G7" s="20"/>
      <c r="H7" s="20"/>
      <c r="I7" s="20"/>
    </row>
    <row r="8" spans="1:9" ht="15" customHeight="1">
      <c r="A8" s="375" t="s">
        <v>288</v>
      </c>
      <c r="B8" s="206">
        <v>1.205779521925368</v>
      </c>
      <c r="C8" s="215">
        <v>2.157275213118186</v>
      </c>
      <c r="D8" s="215">
        <v>1.7362164841841126</v>
      </c>
      <c r="E8" s="454"/>
      <c r="F8" s="20"/>
      <c r="G8" s="20"/>
      <c r="H8" s="20"/>
      <c r="I8" s="20"/>
    </row>
    <row r="9" spans="1:4" ht="15" customHeight="1">
      <c r="A9" s="374" t="s">
        <v>889</v>
      </c>
      <c r="B9" s="206">
        <v>7.37104327909211</v>
      </c>
      <c r="C9" s="215">
        <v>11.332827505172103</v>
      </c>
      <c r="D9" s="215">
        <v>6.5</v>
      </c>
    </row>
    <row r="10" spans="1:4" ht="15" customHeight="1">
      <c r="A10" s="375" t="s">
        <v>274</v>
      </c>
      <c r="B10" s="217">
        <v>0.42</v>
      </c>
      <c r="C10" s="216">
        <v>0.42</v>
      </c>
      <c r="D10" s="216">
        <v>0.63</v>
      </c>
    </row>
    <row r="11" spans="1:4" ht="15" customHeight="1">
      <c r="A11" s="374" t="s">
        <v>21</v>
      </c>
      <c r="B11" s="206">
        <v>5.555555555555556</v>
      </c>
      <c r="C11" s="215">
        <v>3.299293008641005</v>
      </c>
      <c r="D11" s="215">
        <v>7.274826789838337</v>
      </c>
    </row>
    <row r="12" spans="1:4" ht="12.75" customHeight="1">
      <c r="A12" s="16"/>
      <c r="B12" s="436"/>
      <c r="C12" s="436"/>
      <c r="D12" s="436"/>
    </row>
    <row r="13" spans="1:4" ht="12.75">
      <c r="A13" s="377" t="s">
        <v>272</v>
      </c>
      <c r="B13" s="69"/>
      <c r="C13" s="69"/>
      <c r="D13" s="69"/>
    </row>
    <row r="14" spans="1:4" ht="12.75">
      <c r="A14" s="192"/>
      <c r="B14" s="69"/>
      <c r="C14" s="69"/>
      <c r="D14" s="69"/>
    </row>
    <row r="15" spans="1:4" ht="12.75">
      <c r="A15" s="192"/>
      <c r="B15" s="69"/>
      <c r="C15" s="69"/>
      <c r="D15" s="69"/>
    </row>
    <row r="16" spans="1:4" ht="12.75">
      <c r="A16" s="192"/>
      <c r="B16" s="69"/>
      <c r="C16" s="69"/>
      <c r="D16" s="69"/>
    </row>
    <row r="17" spans="1:4" ht="12.75">
      <c r="A17" s="16"/>
      <c r="B17" s="69"/>
      <c r="C17" s="69"/>
      <c r="D17" s="69"/>
    </row>
    <row r="18" spans="1:4" ht="12.75">
      <c r="A18" s="16"/>
      <c r="B18" s="69"/>
      <c r="C18" s="69"/>
      <c r="D18" s="69"/>
    </row>
    <row r="19" spans="1:4" ht="12.75">
      <c r="A19" s="16"/>
      <c r="B19" s="69"/>
      <c r="C19" s="69"/>
      <c r="D19" s="69"/>
    </row>
    <row r="20" spans="1:4" ht="12.75">
      <c r="A20" s="16"/>
      <c r="B20" s="69"/>
      <c r="C20" s="69"/>
      <c r="D20" s="69"/>
    </row>
    <row r="21" spans="1:4" ht="12.75">
      <c r="A21" s="16"/>
      <c r="B21" s="69"/>
      <c r="C21" s="69"/>
      <c r="D21" s="69"/>
    </row>
    <row r="22" spans="1:4" ht="12.75">
      <c r="A22" s="3"/>
      <c r="B22" s="69"/>
      <c r="C22" s="69"/>
      <c r="D22" s="69"/>
    </row>
    <row r="23" ht="12.75">
      <c r="A23" s="5"/>
    </row>
    <row r="25" ht="12.75">
      <c r="A25" s="1"/>
    </row>
    <row r="26" ht="12.75">
      <c r="A26" s="1"/>
    </row>
    <row r="27" ht="12.75">
      <c r="A27" s="16"/>
    </row>
    <row r="28" ht="12.75">
      <c r="A28" s="1"/>
    </row>
    <row r="29" ht="12.75">
      <c r="A29" s="18"/>
    </row>
    <row r="30" ht="12.75">
      <c r="A30" s="17"/>
    </row>
    <row r="31" ht="12.75">
      <c r="A31" s="17"/>
    </row>
    <row r="32" ht="12.75">
      <c r="A32" s="18"/>
    </row>
    <row r="33" ht="12.75">
      <c r="A33" s="1"/>
    </row>
    <row r="34" ht="12.75">
      <c r="A34" s="18"/>
    </row>
    <row r="35" ht="12.75">
      <c r="A35" s="18"/>
    </row>
    <row r="38" ht="12.75">
      <c r="A38" s="5"/>
    </row>
    <row r="40" ht="12.75">
      <c r="A40" s="5"/>
    </row>
    <row r="41" ht="12.75">
      <c r="A41" s="3"/>
    </row>
    <row r="43" ht="12.75">
      <c r="A43" s="5"/>
    </row>
    <row r="45" ht="12.75">
      <c r="A45" s="5"/>
    </row>
    <row r="46" ht="12.75">
      <c r="A46" s="3"/>
    </row>
    <row r="48" ht="12.75">
      <c r="A48" s="5"/>
    </row>
    <row r="49" ht="12.75">
      <c r="A49" s="3"/>
    </row>
  </sheetData>
  <printOptions horizontalCentered="1"/>
  <pageMargins left="0.75" right="0.75" top="0.5905511811023623" bottom="1" header="0" footer="0"/>
  <pageSetup fitToHeight="1" fitToWidth="1" horizontalDpi="300" verticalDpi="300" orientation="portrait" paperSize="9" r:id="rId2"/>
  <headerFooter alignWithMargins="0">
    <oddFooter>&amp;R&amp;A
&amp;D</oddFooter>
  </headerFooter>
  <drawing r:id="rId1"/>
</worksheet>
</file>

<file path=xl/worksheets/sheet23.xml><?xml version="1.0" encoding="utf-8"?>
<worksheet xmlns="http://schemas.openxmlformats.org/spreadsheetml/2006/main" xmlns:r="http://schemas.openxmlformats.org/officeDocument/2006/relationships">
  <sheetPr codeName="Hoja69">
    <tabColor indexed="41"/>
  </sheetPr>
  <dimension ref="A3:J18"/>
  <sheetViews>
    <sheetView workbookViewId="0" topLeftCell="A1">
      <selection activeCell="A3" sqref="A3"/>
    </sheetView>
  </sheetViews>
  <sheetFormatPr defaultColWidth="11.421875" defaultRowHeight="12.75"/>
  <cols>
    <col min="1" max="1" width="21.57421875" style="455" customWidth="1"/>
    <col min="2" max="2" width="15.57421875" style="455" customWidth="1"/>
    <col min="3" max="3" width="9.00390625" style="455" customWidth="1"/>
    <col min="4" max="4" width="0.85546875" style="455" customWidth="1"/>
    <col min="5" max="5" width="18.140625" style="455" customWidth="1"/>
    <col min="6" max="6" width="11.140625" style="455" customWidth="1"/>
    <col min="7" max="7" width="6.421875" style="455" customWidth="1"/>
    <col min="8" max="8" width="6.7109375" style="455" customWidth="1"/>
    <col min="9" max="9" width="11.57421875" style="455" bestFit="1" customWidth="1"/>
    <col min="10" max="16384" width="11.421875" style="455" customWidth="1"/>
  </cols>
  <sheetData>
    <row r="1" ht="21.75" customHeight="1"/>
    <row r="3" s="15" customFormat="1" ht="19.5">
      <c r="A3" s="378" t="s">
        <v>275</v>
      </c>
    </row>
    <row r="4" s="15" customFormat="1" ht="12.75">
      <c r="A4" s="379" t="s">
        <v>289</v>
      </c>
    </row>
    <row r="5" s="15" customFormat="1" ht="12.75"/>
    <row r="6" spans="1:6" s="15" customFormat="1" ht="18.75" customHeight="1">
      <c r="A6" s="88"/>
      <c r="B6" s="761" t="s">
        <v>276</v>
      </c>
      <c r="C6" s="762"/>
      <c r="D6" s="456"/>
      <c r="E6" s="761" t="s">
        <v>277</v>
      </c>
      <c r="F6" s="762"/>
    </row>
    <row r="7" spans="1:6" s="15" customFormat="1" ht="13.5" customHeight="1">
      <c r="A7" s="457" t="s">
        <v>278</v>
      </c>
      <c r="B7" s="458" t="s">
        <v>279</v>
      </c>
      <c r="C7" s="459" t="s">
        <v>280</v>
      </c>
      <c r="D7" s="460"/>
      <c r="E7" s="458" t="s">
        <v>279</v>
      </c>
      <c r="F7" s="459" t="s">
        <v>280</v>
      </c>
    </row>
    <row r="8" spans="1:6" s="15" customFormat="1" ht="16.5" customHeight="1">
      <c r="A8" s="461" t="s">
        <v>290</v>
      </c>
      <c r="B8" s="208">
        <v>291989</v>
      </c>
      <c r="C8" s="215">
        <v>30.651215912359415</v>
      </c>
      <c r="D8" s="215"/>
      <c r="E8" s="208">
        <v>21871582</v>
      </c>
      <c r="F8" s="215">
        <v>0.487019119785921</v>
      </c>
    </row>
    <row r="9" spans="1:6" s="15" customFormat="1" ht="16.5" customHeight="1">
      <c r="A9" s="461" t="s">
        <v>281</v>
      </c>
      <c r="B9" s="208">
        <v>249594</v>
      </c>
      <c r="C9" s="215">
        <v>26.200848608781275</v>
      </c>
      <c r="D9" s="215"/>
      <c r="E9" s="208">
        <v>67163276</v>
      </c>
      <c r="F9" s="215">
        <v>1.4955388027925403</v>
      </c>
    </row>
    <row r="10" spans="1:6" s="15" customFormat="1" ht="16.5" customHeight="1">
      <c r="A10" s="461" t="s">
        <v>282</v>
      </c>
      <c r="B10" s="208">
        <v>252510</v>
      </c>
      <c r="C10" s="215">
        <v>26.506952419542774</v>
      </c>
      <c r="D10" s="215"/>
      <c r="E10" s="208">
        <v>230008326</v>
      </c>
      <c r="F10" s="215">
        <v>5.121643805736282</v>
      </c>
    </row>
    <row r="11" spans="1:6" s="15" customFormat="1" ht="16.5" customHeight="1">
      <c r="A11" s="461" t="s">
        <v>283</v>
      </c>
      <c r="B11" s="208">
        <v>88540</v>
      </c>
      <c r="C11" s="215">
        <v>9.294386627168498</v>
      </c>
      <c r="D11" s="215"/>
      <c r="E11" s="208">
        <v>248333634</v>
      </c>
      <c r="F11" s="215">
        <v>5.529697295966933</v>
      </c>
    </row>
    <row r="12" spans="1:6" s="15" customFormat="1" ht="16.5" customHeight="1">
      <c r="A12" s="461" t="s">
        <v>284</v>
      </c>
      <c r="B12" s="208">
        <v>36101</v>
      </c>
      <c r="C12" s="215">
        <v>3.7896617531896313</v>
      </c>
      <c r="D12" s="215"/>
      <c r="E12" s="208">
        <v>225382194</v>
      </c>
      <c r="F12" s="215">
        <v>5.018632750813347</v>
      </c>
    </row>
    <row r="13" spans="1:6" s="15" customFormat="1" ht="16.5" customHeight="1">
      <c r="A13" s="461" t="s">
        <v>285</v>
      </c>
      <c r="B13" s="208">
        <v>28930</v>
      </c>
      <c r="C13" s="215">
        <v>3.036894117054265</v>
      </c>
      <c r="D13" s="215"/>
      <c r="E13" s="208">
        <v>508137700</v>
      </c>
      <c r="F13" s="215">
        <v>11.314809115501676</v>
      </c>
    </row>
    <row r="14" spans="1:6" s="15" customFormat="1" ht="16.5" customHeight="1">
      <c r="A14" s="461" t="s">
        <v>286</v>
      </c>
      <c r="B14" s="208">
        <v>4954</v>
      </c>
      <c r="C14" s="215">
        <v>0.520040561904142</v>
      </c>
      <c r="D14" s="215"/>
      <c r="E14" s="208">
        <v>3190011573</v>
      </c>
      <c r="F14" s="215">
        <v>71.0326591094033</v>
      </c>
    </row>
    <row r="15" spans="1:6" s="15" customFormat="1" ht="6.75" customHeight="1">
      <c r="A15" s="36"/>
      <c r="B15" s="462"/>
      <c r="C15" s="463"/>
      <c r="D15" s="463"/>
      <c r="E15" s="462"/>
      <c r="F15" s="463"/>
    </row>
    <row r="16" spans="1:10" s="21" customFormat="1" ht="19.5" customHeight="1">
      <c r="A16" s="464" t="s">
        <v>725</v>
      </c>
      <c r="B16" s="210">
        <v>952618</v>
      </c>
      <c r="C16" s="207">
        <v>100</v>
      </c>
      <c r="D16" s="206"/>
      <c r="E16" s="210">
        <v>4490908285</v>
      </c>
      <c r="F16" s="207">
        <v>100</v>
      </c>
      <c r="I16" s="26"/>
      <c r="J16" s="15"/>
    </row>
    <row r="17" s="15" customFormat="1" ht="12.75"/>
    <row r="18" spans="1:5" ht="12.75">
      <c r="A18" s="15"/>
      <c r="B18" s="74"/>
      <c r="E18" s="465"/>
    </row>
  </sheetData>
  <mergeCells count="2">
    <mergeCell ref="B6:C6"/>
    <mergeCell ref="E6:F6"/>
  </mergeCells>
  <printOptions horizontalCentered="1"/>
  <pageMargins left="0.75" right="0.75" top="0.5905511811023623" bottom="1" header="0" footer="0"/>
  <pageSetup horizontalDpi="600" verticalDpi="600" orientation="portrait" paperSize="9" r:id="rId2"/>
  <headerFooter alignWithMargins="0">
    <oddFooter>&amp;R&amp;A</oddFooter>
  </headerFooter>
  <drawing r:id="rId1"/>
</worksheet>
</file>

<file path=xl/worksheets/sheet24.xml><?xml version="1.0" encoding="utf-8"?>
<worksheet xmlns="http://schemas.openxmlformats.org/spreadsheetml/2006/main" xmlns:r="http://schemas.openxmlformats.org/officeDocument/2006/relationships">
  <sheetPr>
    <tabColor indexed="41"/>
    <pageSetUpPr fitToPage="1"/>
  </sheetPr>
  <dimension ref="A1:M35"/>
  <sheetViews>
    <sheetView zoomScale="90" zoomScaleNormal="90" workbookViewId="0" topLeftCell="A1">
      <selection activeCell="A3" sqref="A3"/>
    </sheetView>
  </sheetViews>
  <sheetFormatPr defaultColWidth="11.421875" defaultRowHeight="12.75"/>
  <cols>
    <col min="1" max="1" width="34.57421875" style="0" customWidth="1"/>
    <col min="2" max="2" width="12.140625" style="0" customWidth="1"/>
    <col min="3" max="3" width="11.140625" style="0" customWidth="1"/>
    <col min="4" max="4" width="11.00390625" style="0" customWidth="1"/>
    <col min="5" max="5" width="12.28125" style="0" customWidth="1"/>
    <col min="6" max="6" width="11.7109375" style="0" customWidth="1"/>
    <col min="7" max="7" width="13.140625" style="0" customWidth="1"/>
    <col min="9" max="9" width="0.9921875" style="0" customWidth="1"/>
    <col min="11" max="11" width="0.9921875" style="0" customWidth="1"/>
  </cols>
  <sheetData>
    <row r="1" spans="2:8" s="2" customFormat="1" ht="24.75" customHeight="1">
      <c r="B1" s="557"/>
      <c r="C1" s="557"/>
      <c r="D1" s="557"/>
      <c r="E1" s="557"/>
      <c r="F1" s="557"/>
      <c r="G1" s="557"/>
      <c r="H1" s="557"/>
    </row>
    <row r="2" spans="2:8" s="2" customFormat="1" ht="12.75">
      <c r="B2" s="557"/>
      <c r="C2" s="557"/>
      <c r="D2" s="557"/>
      <c r="E2" s="557"/>
      <c r="F2" s="557"/>
      <c r="G2" s="557"/>
      <c r="H2" s="557"/>
    </row>
    <row r="3" spans="1:8" s="2" customFormat="1" ht="19.5">
      <c r="A3" s="473" t="s">
        <v>362</v>
      </c>
      <c r="B3" s="557"/>
      <c r="C3" s="557"/>
      <c r="D3" s="557"/>
      <c r="E3" s="557"/>
      <c r="F3" s="557"/>
      <c r="G3" s="557"/>
      <c r="H3" s="557"/>
    </row>
    <row r="4" ht="14.25" customHeight="1">
      <c r="A4" s="36" t="s">
        <v>910</v>
      </c>
    </row>
    <row r="5" ht="13.5" customHeight="1">
      <c r="A5" s="36"/>
    </row>
    <row r="6" spans="2:13" ht="13.5" customHeight="1">
      <c r="B6" s="803">
        <v>40543</v>
      </c>
      <c r="C6" s="803"/>
      <c r="D6" s="803"/>
      <c r="E6" s="803"/>
      <c r="F6" s="803"/>
      <c r="G6" s="803"/>
      <c r="H6" s="803"/>
      <c r="I6" s="2"/>
      <c r="J6" s="558">
        <v>40178</v>
      </c>
      <c r="K6" s="2"/>
      <c r="L6" s="558">
        <v>39813</v>
      </c>
      <c r="M6" s="25"/>
    </row>
    <row r="7" spans="1:12" ht="13.5" customHeight="1">
      <c r="A7" s="804"/>
      <c r="B7" s="806" t="s">
        <v>363</v>
      </c>
      <c r="C7" s="466"/>
      <c r="D7" s="806" t="s">
        <v>680</v>
      </c>
      <c r="E7" s="559" t="s">
        <v>364</v>
      </c>
      <c r="F7" s="801" t="s">
        <v>365</v>
      </c>
      <c r="G7" s="806" t="s">
        <v>682</v>
      </c>
      <c r="H7" s="805" t="s">
        <v>366</v>
      </c>
      <c r="J7" s="805" t="s">
        <v>366</v>
      </c>
      <c r="L7" s="805" t="s">
        <v>366</v>
      </c>
    </row>
    <row r="8" spans="1:12" ht="13.5" customHeight="1">
      <c r="A8" s="804"/>
      <c r="B8" s="806"/>
      <c r="C8" s="559" t="s">
        <v>367</v>
      </c>
      <c r="D8" s="806"/>
      <c r="E8" s="559" t="s">
        <v>368</v>
      </c>
      <c r="F8" s="801"/>
      <c r="G8" s="806"/>
      <c r="H8" s="762"/>
      <c r="J8" s="762"/>
      <c r="K8" s="19"/>
      <c r="L8" s="762"/>
    </row>
    <row r="9" spans="1:8" s="19" customFormat="1" ht="7.5" customHeight="1">
      <c r="A9" s="561"/>
      <c r="B9" s="562"/>
      <c r="C9" s="305"/>
      <c r="D9" s="305"/>
      <c r="E9" s="305"/>
      <c r="F9" s="562"/>
      <c r="G9" s="562"/>
      <c r="H9" s="562"/>
    </row>
    <row r="10" spans="1:12" ht="15" customHeight="1">
      <c r="A10" s="563" t="s">
        <v>369</v>
      </c>
      <c r="B10" s="210">
        <v>217246.42</v>
      </c>
      <c r="C10" s="210">
        <v>36875.121</v>
      </c>
      <c r="D10" s="210">
        <v>35093.58</v>
      </c>
      <c r="E10" s="210">
        <v>44281.916000000005</v>
      </c>
      <c r="F10" s="210">
        <v>51669.21</v>
      </c>
      <c r="G10" s="210">
        <v>-1097.111</v>
      </c>
      <c r="H10" s="210">
        <v>384069.1360000001</v>
      </c>
      <c r="I10" s="211"/>
      <c r="J10" s="210">
        <v>364775.967</v>
      </c>
      <c r="K10" s="211"/>
      <c r="L10" s="210">
        <v>378635</v>
      </c>
    </row>
    <row r="11" spans="1:12" ht="15" customHeight="1">
      <c r="A11" s="564" t="s">
        <v>93</v>
      </c>
      <c r="B11" s="208">
        <v>205775.695</v>
      </c>
      <c r="C11" s="208">
        <v>36494.529</v>
      </c>
      <c r="D11" s="208">
        <v>31510.215</v>
      </c>
      <c r="E11" s="208">
        <v>39569.925</v>
      </c>
      <c r="F11" s="208">
        <v>36160.264</v>
      </c>
      <c r="G11" s="208">
        <v>-1257.354</v>
      </c>
      <c r="H11" s="208">
        <v>348253.27400000003</v>
      </c>
      <c r="I11" s="26"/>
      <c r="J11" s="462">
        <v>332161.727</v>
      </c>
      <c r="K11" s="462"/>
      <c r="L11" s="462">
        <v>342682</v>
      </c>
    </row>
    <row r="12" spans="1:12" ht="15" customHeight="1">
      <c r="A12" s="564" t="s">
        <v>116</v>
      </c>
      <c r="B12" s="208">
        <v>11470.725</v>
      </c>
      <c r="C12" s="208">
        <v>380.592</v>
      </c>
      <c r="D12" s="208">
        <v>3583.365</v>
      </c>
      <c r="E12" s="208">
        <v>4711.991</v>
      </c>
      <c r="F12" s="208">
        <v>15508.946</v>
      </c>
      <c r="G12" s="208">
        <v>160.243</v>
      </c>
      <c r="H12" s="208">
        <v>35815.86200000001</v>
      </c>
      <c r="I12" s="26"/>
      <c r="J12" s="462">
        <v>32614.24</v>
      </c>
      <c r="K12" s="462"/>
      <c r="L12" s="462">
        <v>35953</v>
      </c>
    </row>
    <row r="13" spans="1:12" s="19" customFormat="1" ht="8.25" customHeight="1">
      <c r="A13" s="564"/>
      <c r="B13" s="22"/>
      <c r="C13" s="22"/>
      <c r="D13" s="22"/>
      <c r="E13" s="22"/>
      <c r="F13" s="22"/>
      <c r="G13" s="22"/>
      <c r="H13" s="22"/>
      <c r="I13" s="26"/>
      <c r="J13" s="22"/>
      <c r="K13" s="26"/>
      <c r="L13" s="22"/>
    </row>
    <row r="14" spans="1:12" ht="15.75" customHeight="1">
      <c r="A14" s="563" t="s">
        <v>370</v>
      </c>
      <c r="B14" s="210">
        <v>8867.271</v>
      </c>
      <c r="C14" s="210">
        <v>25776.849000000002</v>
      </c>
      <c r="D14" s="210">
        <v>13694.660999999998</v>
      </c>
      <c r="E14" s="210">
        <v>9180.045</v>
      </c>
      <c r="F14" s="210">
        <v>39553.593</v>
      </c>
      <c r="G14" s="210">
        <v>32325.14</v>
      </c>
      <c r="H14" s="210">
        <v>129397.559</v>
      </c>
      <c r="I14" s="211"/>
      <c r="J14" s="210">
        <v>136453.239</v>
      </c>
      <c r="K14" s="211"/>
      <c r="L14" s="210">
        <v>123929.09</v>
      </c>
    </row>
    <row r="15" spans="1:12" ht="15.75" customHeight="1">
      <c r="A15" s="564" t="s">
        <v>371</v>
      </c>
      <c r="B15" s="208">
        <v>488.769</v>
      </c>
      <c r="C15" s="208">
        <v>5534.756</v>
      </c>
      <c r="D15" s="208">
        <v>3163.144</v>
      </c>
      <c r="E15" s="208">
        <v>793.181</v>
      </c>
      <c r="F15" s="208">
        <v>12597.583</v>
      </c>
      <c r="G15" s="208">
        <v>1058.98</v>
      </c>
      <c r="H15" s="208">
        <v>23636.413</v>
      </c>
      <c r="I15" s="208"/>
      <c r="J15" s="208">
        <v>22239.429</v>
      </c>
      <c r="K15" s="208"/>
      <c r="L15" s="208">
        <v>33856.09</v>
      </c>
    </row>
    <row r="16" spans="1:12" ht="15.75" customHeight="1">
      <c r="A16" s="564" t="s">
        <v>372</v>
      </c>
      <c r="B16" s="208">
        <v>8378.502</v>
      </c>
      <c r="C16" s="208">
        <v>19390.459</v>
      </c>
      <c r="D16" s="208">
        <v>7150.538</v>
      </c>
      <c r="E16" s="208">
        <v>6975.401</v>
      </c>
      <c r="F16" s="208">
        <v>14919.89</v>
      </c>
      <c r="G16" s="208">
        <v>31266.16</v>
      </c>
      <c r="H16" s="208">
        <v>88080.95</v>
      </c>
      <c r="I16" s="208"/>
      <c r="J16" s="208">
        <v>98254.155</v>
      </c>
      <c r="K16" s="208"/>
      <c r="L16" s="208">
        <v>72562</v>
      </c>
    </row>
    <row r="17" spans="1:12" ht="15.75" customHeight="1">
      <c r="A17" s="564" t="s">
        <v>373</v>
      </c>
      <c r="B17" s="208">
        <v>0</v>
      </c>
      <c r="C17" s="208">
        <v>851.634</v>
      </c>
      <c r="D17" s="208">
        <v>3380.979</v>
      </c>
      <c r="E17" s="208">
        <v>1411.463</v>
      </c>
      <c r="F17" s="208">
        <v>12036.12</v>
      </c>
      <c r="G17" s="208">
        <v>0</v>
      </c>
      <c r="H17" s="208">
        <v>17680.196</v>
      </c>
      <c r="I17" s="208"/>
      <c r="J17" s="208">
        <v>15959.655</v>
      </c>
      <c r="K17" s="208"/>
      <c r="L17" s="208">
        <v>17511</v>
      </c>
    </row>
    <row r="18" spans="1:12" ht="8.25" customHeight="1">
      <c r="A18" s="564"/>
      <c r="B18" s="26"/>
      <c r="C18" s="26"/>
      <c r="D18" s="26"/>
      <c r="E18" s="26"/>
      <c r="F18" s="26"/>
      <c r="G18" s="26"/>
      <c r="H18" s="26"/>
      <c r="I18" s="26"/>
      <c r="J18" s="462"/>
      <c r="K18" s="462"/>
      <c r="L18" s="462"/>
    </row>
    <row r="19" spans="1:12" ht="12.75" customHeight="1">
      <c r="A19" s="565" t="s">
        <v>374</v>
      </c>
      <c r="B19" s="210">
        <v>25728.312</v>
      </c>
      <c r="C19" s="210">
        <v>11420.848</v>
      </c>
      <c r="D19" s="210">
        <v>4224.141</v>
      </c>
      <c r="E19" s="210">
        <v>17969.499</v>
      </c>
      <c r="F19" s="210">
        <v>24711.508</v>
      </c>
      <c r="G19" s="210">
        <v>2735.554</v>
      </c>
      <c r="H19" s="210">
        <v>86789.86200000001</v>
      </c>
      <c r="I19" s="211"/>
      <c r="J19" s="210">
        <v>84924.897</v>
      </c>
      <c r="K19" s="211"/>
      <c r="L19" s="210">
        <v>92663</v>
      </c>
    </row>
    <row r="20" spans="1:12" ht="8.25" customHeight="1">
      <c r="A20" s="564"/>
      <c r="B20" s="26"/>
      <c r="C20" s="26"/>
      <c r="D20" s="26"/>
      <c r="E20" s="26"/>
      <c r="F20" s="26"/>
      <c r="G20" s="26"/>
      <c r="H20" s="566"/>
      <c r="I20" s="566"/>
      <c r="J20" s="26"/>
      <c r="K20" s="26"/>
      <c r="L20" s="26"/>
    </row>
    <row r="21" spans="1:12" ht="12.75" customHeight="1">
      <c r="A21" s="565" t="s">
        <v>375</v>
      </c>
      <c r="B21" s="210">
        <v>251842.00300000003</v>
      </c>
      <c r="C21" s="210">
        <v>74072.818</v>
      </c>
      <c r="D21" s="210">
        <v>53012.382</v>
      </c>
      <c r="E21" s="210">
        <v>71431.46</v>
      </c>
      <c r="F21" s="210">
        <v>115934.31100000002</v>
      </c>
      <c r="G21" s="210">
        <v>33963.583000000006</v>
      </c>
      <c r="H21" s="210">
        <v>600256.5570000001</v>
      </c>
      <c r="I21" s="211"/>
      <c r="J21" s="210">
        <v>586154.103</v>
      </c>
      <c r="K21" s="211">
        <v>0</v>
      </c>
      <c r="L21" s="210">
        <v>595227.09</v>
      </c>
    </row>
    <row r="22" spans="1:12" ht="8.25" customHeight="1">
      <c r="A22" s="2"/>
      <c r="B22" s="566"/>
      <c r="C22" s="566"/>
      <c r="D22" s="566"/>
      <c r="E22" s="566"/>
      <c r="F22" s="566"/>
      <c r="G22" s="566"/>
      <c r="H22" s="566"/>
      <c r="I22" s="566"/>
      <c r="J22" s="566"/>
      <c r="K22" s="566"/>
      <c r="L22" s="566"/>
    </row>
    <row r="23" spans="1:12" ht="12.75" customHeight="1">
      <c r="A23" s="565" t="s">
        <v>376</v>
      </c>
      <c r="B23" s="210"/>
      <c r="C23" s="210"/>
      <c r="D23" s="210"/>
      <c r="E23" s="210"/>
      <c r="F23" s="210"/>
      <c r="G23" s="210"/>
      <c r="H23" s="210">
        <v>30453.442999999854</v>
      </c>
      <c r="I23" s="211"/>
      <c r="J23" s="210">
        <v>34182.897</v>
      </c>
      <c r="K23" s="211"/>
      <c r="L23" s="210">
        <v>35154.91</v>
      </c>
    </row>
    <row r="24" spans="2:12" ht="8.25" customHeight="1">
      <c r="B24" s="566"/>
      <c r="C24" s="566"/>
      <c r="D24" s="566"/>
      <c r="E24" s="566"/>
      <c r="F24" s="566"/>
      <c r="G24" s="566"/>
      <c r="H24" s="566"/>
      <c r="I24" s="566"/>
      <c r="J24" s="566"/>
      <c r="K24" s="566"/>
      <c r="L24" s="566"/>
    </row>
    <row r="25" spans="1:12" ht="12.75" customHeight="1">
      <c r="A25" s="565" t="s">
        <v>725</v>
      </c>
      <c r="B25" s="210"/>
      <c r="C25" s="210"/>
      <c r="D25" s="210"/>
      <c r="E25" s="210"/>
      <c r="F25" s="210"/>
      <c r="G25" s="210"/>
      <c r="H25" s="210">
        <v>630710</v>
      </c>
      <c r="I25" s="211"/>
      <c r="J25" s="210">
        <v>620337</v>
      </c>
      <c r="K25" s="211"/>
      <c r="L25" s="210">
        <v>630382</v>
      </c>
    </row>
    <row r="26" spans="2:12" ht="12.75">
      <c r="B26" s="567"/>
      <c r="C26" s="567"/>
      <c r="D26" s="567"/>
      <c r="E26" s="567"/>
      <c r="F26" s="567"/>
      <c r="G26" s="568"/>
      <c r="H26" s="568"/>
      <c r="I26" s="569"/>
      <c r="J26" s="567"/>
      <c r="K26" s="569"/>
      <c r="L26" s="567"/>
    </row>
    <row r="28" spans="2:12" ht="15">
      <c r="B28" s="570"/>
      <c r="C28" s="570"/>
      <c r="D28" s="570"/>
      <c r="E28" s="570"/>
      <c r="F28" s="570"/>
      <c r="G28" s="570"/>
      <c r="H28" s="570"/>
      <c r="I28" s="567"/>
      <c r="J28" s="570"/>
      <c r="K28" s="570"/>
      <c r="L28" s="570"/>
    </row>
    <row r="29" spans="2:12" ht="15">
      <c r="B29" s="571"/>
      <c r="C29" s="571"/>
      <c r="D29" s="571"/>
      <c r="E29" s="571"/>
      <c r="F29" s="571"/>
      <c r="G29" s="571"/>
      <c r="H29" s="571"/>
      <c r="I29" s="567"/>
      <c r="J29" s="571"/>
      <c r="K29" s="571"/>
      <c r="L29" s="571"/>
    </row>
    <row r="30" spans="2:12" ht="15">
      <c r="B30" s="571"/>
      <c r="C30" s="571"/>
      <c r="D30" s="571"/>
      <c r="E30" s="571"/>
      <c r="F30" s="571"/>
      <c r="G30" s="571"/>
      <c r="H30" s="571"/>
      <c r="I30" s="567"/>
      <c r="J30" s="571"/>
      <c r="K30" s="571"/>
      <c r="L30" s="571"/>
    </row>
    <row r="31" spans="2:12" ht="15">
      <c r="B31" s="571"/>
      <c r="C31" s="571"/>
      <c r="D31" s="571"/>
      <c r="E31" s="571"/>
      <c r="F31" s="571"/>
      <c r="G31" s="571"/>
      <c r="H31" s="571"/>
      <c r="I31" s="567"/>
      <c r="J31" s="571"/>
      <c r="K31" s="571"/>
      <c r="L31" s="571"/>
    </row>
    <row r="32" spans="2:12" ht="12.75">
      <c r="B32" s="567"/>
      <c r="C32" s="567"/>
      <c r="D32" s="567"/>
      <c r="E32" s="567"/>
      <c r="F32" s="567"/>
      <c r="G32" s="568"/>
      <c r="H32" s="568"/>
      <c r="I32" s="567"/>
      <c r="J32" s="568"/>
      <c r="K32" s="568"/>
      <c r="L32" s="568"/>
    </row>
    <row r="33" spans="2:12" ht="15">
      <c r="B33" s="570"/>
      <c r="C33" s="570"/>
      <c r="D33" s="570"/>
      <c r="E33" s="570"/>
      <c r="F33" s="570"/>
      <c r="G33" s="570"/>
      <c r="H33" s="570"/>
      <c r="I33" s="567"/>
      <c r="J33" s="570"/>
      <c r="K33" s="570"/>
      <c r="L33" s="570"/>
    </row>
    <row r="34" spans="2:12" ht="12.75">
      <c r="B34" s="567"/>
      <c r="C34" s="567"/>
      <c r="D34" s="567"/>
      <c r="E34" s="567"/>
      <c r="F34" s="567"/>
      <c r="G34" s="568"/>
      <c r="H34" s="568"/>
      <c r="I34" s="567"/>
      <c r="J34" s="568"/>
      <c r="K34" s="568"/>
      <c r="L34" s="568"/>
    </row>
    <row r="35" spans="2:12" ht="15">
      <c r="B35" s="570"/>
      <c r="C35" s="570"/>
      <c r="D35" s="570"/>
      <c r="E35" s="570"/>
      <c r="F35" s="570"/>
      <c r="G35" s="570"/>
      <c r="H35" s="570"/>
      <c r="I35" s="567"/>
      <c r="J35" s="570"/>
      <c r="K35" s="570"/>
      <c r="L35" s="570"/>
    </row>
  </sheetData>
  <mergeCells count="9">
    <mergeCell ref="J7:J8"/>
    <mergeCell ref="L7:L8"/>
    <mergeCell ref="D7:D8"/>
    <mergeCell ref="G7:G8"/>
    <mergeCell ref="B6:H6"/>
    <mergeCell ref="A7:A8"/>
    <mergeCell ref="H7:H8"/>
    <mergeCell ref="F7:F8"/>
    <mergeCell ref="B7:B8"/>
  </mergeCells>
  <printOptions horizontalCentered="1"/>
  <pageMargins left="0.1968503937007874" right="0.1968503937007874" top="0.5905511811023623" bottom="0.984251968503937" header="0" footer="0"/>
  <pageSetup fitToHeight="1" fitToWidth="1" horizontalDpi="600" verticalDpi="600" orientation="portrait" paperSize="9" scale="71" r:id="rId2"/>
  <headerFooter alignWithMargins="0">
    <oddFooter>&amp;R&amp;A</oddFooter>
  </headerFooter>
  <drawing r:id="rId1"/>
</worksheet>
</file>

<file path=xl/worksheets/sheet25.xml><?xml version="1.0" encoding="utf-8"?>
<worksheet xmlns="http://schemas.openxmlformats.org/spreadsheetml/2006/main" xmlns:r="http://schemas.openxmlformats.org/officeDocument/2006/relationships">
  <sheetPr>
    <tabColor indexed="41"/>
  </sheetPr>
  <dimension ref="A1:H38"/>
  <sheetViews>
    <sheetView workbookViewId="0" topLeftCell="A1">
      <selection activeCell="A3" sqref="A3"/>
    </sheetView>
  </sheetViews>
  <sheetFormatPr defaultColWidth="11.421875" defaultRowHeight="12.75"/>
  <cols>
    <col min="1" max="1" width="27.8515625" style="0" customWidth="1"/>
    <col min="2" max="2" width="13.7109375" style="0" customWidth="1"/>
    <col min="3" max="3" width="14.421875" style="0" customWidth="1"/>
    <col min="4" max="4" width="13.7109375" style="0" customWidth="1"/>
    <col min="5" max="5" width="1.28515625" style="0" customWidth="1"/>
    <col min="6" max="6" width="12.7109375" style="0" customWidth="1"/>
    <col min="7" max="7" width="1.28515625" style="0" customWidth="1"/>
    <col min="8" max="8" width="12.7109375" style="0" customWidth="1"/>
  </cols>
  <sheetData>
    <row r="1" spans="2:8" s="2" customFormat="1" ht="24.75" customHeight="1">
      <c r="B1" s="557"/>
      <c r="C1" s="557"/>
      <c r="D1" s="557"/>
      <c r="E1" s="557"/>
      <c r="F1" s="557"/>
      <c r="G1" s="557"/>
      <c r="H1" s="557"/>
    </row>
    <row r="2" spans="2:8" s="2" customFormat="1" ht="12.75">
      <c r="B2" s="557"/>
      <c r="C2" s="557"/>
      <c r="D2" s="557"/>
      <c r="E2" s="557"/>
      <c r="F2" s="557"/>
      <c r="G2" s="557"/>
      <c r="H2" s="557"/>
    </row>
    <row r="3" spans="1:8" s="2" customFormat="1" ht="19.5">
      <c r="A3" s="473" t="s">
        <v>377</v>
      </c>
      <c r="B3" s="557"/>
      <c r="C3" s="557"/>
      <c r="D3" s="557"/>
      <c r="E3" s="557"/>
      <c r="F3" s="557"/>
      <c r="G3" s="557"/>
      <c r="H3" s="557"/>
    </row>
    <row r="4" ht="12.75">
      <c r="A4" s="36" t="s">
        <v>910</v>
      </c>
    </row>
    <row r="5" ht="12.75">
      <c r="A5" s="36"/>
    </row>
    <row r="6" spans="1:8" ht="12.75">
      <c r="A6" s="36"/>
      <c r="B6" s="803">
        <v>40543</v>
      </c>
      <c r="C6" s="803"/>
      <c r="D6" s="803"/>
      <c r="F6" s="558">
        <v>40178</v>
      </c>
      <c r="H6" s="558">
        <v>39813</v>
      </c>
    </row>
    <row r="7" spans="1:8" ht="20.25" customHeight="1">
      <c r="A7" s="572"/>
      <c r="B7" s="171" t="s">
        <v>378</v>
      </c>
      <c r="C7" s="171" t="s">
        <v>379</v>
      </c>
      <c r="D7" s="171" t="s">
        <v>725</v>
      </c>
      <c r="F7" s="171" t="s">
        <v>725</v>
      </c>
      <c r="H7" s="171" t="s">
        <v>725</v>
      </c>
    </row>
    <row r="8" spans="1:8" ht="9.75" customHeight="1">
      <c r="A8" s="573"/>
      <c r="B8" s="574"/>
      <c r="C8" s="574"/>
      <c r="D8" s="574"/>
      <c r="F8" s="574"/>
      <c r="H8" s="574"/>
    </row>
    <row r="9" spans="1:8" ht="12.75">
      <c r="A9" s="564" t="s">
        <v>380</v>
      </c>
      <c r="B9" s="208">
        <v>23542</v>
      </c>
      <c r="C9" s="208">
        <v>7682</v>
      </c>
      <c r="D9" s="211">
        <v>31224</v>
      </c>
      <c r="E9" s="208"/>
      <c r="F9" s="208">
        <v>26219</v>
      </c>
      <c r="G9" s="208"/>
      <c r="H9" s="208">
        <v>22503</v>
      </c>
    </row>
    <row r="10" spans="1:8" ht="12.75">
      <c r="A10" s="564" t="s">
        <v>381</v>
      </c>
      <c r="B10" s="208">
        <v>1619</v>
      </c>
      <c r="C10" s="208">
        <v>2358</v>
      </c>
      <c r="D10" s="211">
        <v>3977</v>
      </c>
      <c r="E10" s="208"/>
      <c r="F10" s="208">
        <v>3924</v>
      </c>
      <c r="G10" s="208"/>
      <c r="H10" s="208">
        <v>4109</v>
      </c>
    </row>
    <row r="11" spans="1:8" ht="12.75">
      <c r="A11" s="564" t="s">
        <v>382</v>
      </c>
      <c r="B11" s="208">
        <v>17452</v>
      </c>
      <c r="C11" s="208">
        <v>19126</v>
      </c>
      <c r="D11" s="211">
        <v>36578</v>
      </c>
      <c r="E11" s="208"/>
      <c r="F11" s="208">
        <v>42798</v>
      </c>
      <c r="G11" s="208"/>
      <c r="H11" s="208">
        <v>46576</v>
      </c>
    </row>
    <row r="12" spans="1:8" ht="12.75">
      <c r="A12" s="564" t="s">
        <v>383</v>
      </c>
      <c r="B12" s="208">
        <v>29944</v>
      </c>
      <c r="C12" s="208">
        <v>25910</v>
      </c>
      <c r="D12" s="211">
        <v>55854</v>
      </c>
      <c r="E12" s="208"/>
      <c r="F12" s="208">
        <v>55767</v>
      </c>
      <c r="G12" s="208"/>
      <c r="H12" s="208">
        <v>54522</v>
      </c>
    </row>
    <row r="13" spans="1:8" ht="12.75">
      <c r="A13" s="564" t="s">
        <v>384</v>
      </c>
      <c r="B13" s="208">
        <v>23409</v>
      </c>
      <c r="C13" s="208">
        <v>22280</v>
      </c>
      <c r="D13" s="211">
        <v>45689</v>
      </c>
      <c r="E13" s="208"/>
      <c r="F13" s="208">
        <v>40714</v>
      </c>
      <c r="G13" s="208"/>
      <c r="H13" s="208">
        <v>44885</v>
      </c>
    </row>
    <row r="14" spans="1:8" ht="12.75">
      <c r="A14" s="564" t="s">
        <v>385</v>
      </c>
      <c r="B14" s="208">
        <v>91730</v>
      </c>
      <c r="C14" s="208">
        <v>44138</v>
      </c>
      <c r="D14" s="211">
        <v>135868</v>
      </c>
      <c r="E14" s="208"/>
      <c r="F14" s="208">
        <v>126488</v>
      </c>
      <c r="G14" s="208"/>
      <c r="H14" s="208">
        <v>127890</v>
      </c>
    </row>
    <row r="15" spans="1:8" ht="12.75">
      <c r="A15" s="564" t="s">
        <v>386</v>
      </c>
      <c r="B15" s="208">
        <v>5893</v>
      </c>
      <c r="C15" s="208">
        <v>2248</v>
      </c>
      <c r="D15" s="211">
        <v>8141</v>
      </c>
      <c r="E15" s="208"/>
      <c r="F15" s="208">
        <v>8222</v>
      </c>
      <c r="G15" s="208"/>
      <c r="H15" s="208">
        <v>9385</v>
      </c>
    </row>
    <row r="16" spans="1:8" ht="12.75">
      <c r="A16" s="564" t="s">
        <v>376</v>
      </c>
      <c r="B16" s="208">
        <v>15639</v>
      </c>
      <c r="C16" s="208">
        <v>14240</v>
      </c>
      <c r="D16" s="211">
        <v>29879</v>
      </c>
      <c r="E16" s="208"/>
      <c r="F16" s="208">
        <v>29879</v>
      </c>
      <c r="G16" s="208"/>
      <c r="H16" s="208">
        <v>31452</v>
      </c>
    </row>
    <row r="17" spans="1:8" ht="9.75" customHeight="1">
      <c r="A17" s="573"/>
      <c r="B17" s="633"/>
      <c r="C17" s="633"/>
      <c r="D17" s="633"/>
      <c r="F17" s="633"/>
      <c r="H17" s="633"/>
    </row>
    <row r="18" spans="1:8" ht="12.75">
      <c r="A18" s="575" t="s">
        <v>375</v>
      </c>
      <c r="B18" s="210">
        <v>209228</v>
      </c>
      <c r="C18" s="210">
        <v>137982</v>
      </c>
      <c r="D18" s="210">
        <v>347210</v>
      </c>
      <c r="E18" s="211"/>
      <c r="F18" s="210">
        <v>334011</v>
      </c>
      <c r="G18" s="211"/>
      <c r="H18" s="210">
        <v>341322</v>
      </c>
    </row>
    <row r="19" spans="1:8" ht="9.75" customHeight="1">
      <c r="A19" s="573"/>
      <c r="B19" s="208"/>
      <c r="C19" s="208"/>
      <c r="D19" s="208"/>
      <c r="E19" s="208"/>
      <c r="F19" s="208"/>
      <c r="G19" s="208"/>
      <c r="H19" s="208"/>
    </row>
    <row r="20" spans="1:8" ht="12.75">
      <c r="A20" s="564" t="s">
        <v>387</v>
      </c>
      <c r="B20" s="208">
        <v>81</v>
      </c>
      <c r="C20" s="208">
        <v>218</v>
      </c>
      <c r="D20" s="211">
        <v>299</v>
      </c>
      <c r="E20" s="208"/>
      <c r="F20" s="208">
        <v>436</v>
      </c>
      <c r="G20" s="208"/>
      <c r="H20" s="208">
        <v>942</v>
      </c>
    </row>
    <row r="21" spans="1:8" ht="9.75" customHeight="1">
      <c r="A21" s="573"/>
      <c r="B21" s="208"/>
      <c r="C21" s="208"/>
      <c r="D21" s="208"/>
      <c r="E21" s="208"/>
      <c r="F21" s="208"/>
      <c r="G21" s="208"/>
      <c r="H21" s="208"/>
    </row>
    <row r="22" spans="1:8" ht="12.75">
      <c r="A22" s="575" t="s">
        <v>725</v>
      </c>
      <c r="B22" s="210">
        <v>209309</v>
      </c>
      <c r="C22" s="210">
        <v>138200</v>
      </c>
      <c r="D22" s="210">
        <v>347509</v>
      </c>
      <c r="E22" s="211"/>
      <c r="F22" s="210">
        <v>334447</v>
      </c>
      <c r="G22" s="211"/>
      <c r="H22" s="210">
        <v>342264</v>
      </c>
    </row>
    <row r="25" spans="2:8" ht="15">
      <c r="B25" s="571"/>
      <c r="C25" s="571"/>
      <c r="D25" s="571"/>
      <c r="E25" s="567"/>
      <c r="F25" s="571"/>
      <c r="G25" s="571"/>
      <c r="H25" s="571"/>
    </row>
    <row r="26" spans="2:8" ht="15">
      <c r="B26" s="571"/>
      <c r="C26" s="571"/>
      <c r="D26" s="571"/>
      <c r="E26" s="567"/>
      <c r="F26" s="571"/>
      <c r="G26" s="571"/>
      <c r="H26" s="571"/>
    </row>
    <row r="27" spans="2:8" ht="15">
      <c r="B27" s="571"/>
      <c r="C27" s="571"/>
      <c r="D27" s="571"/>
      <c r="E27" s="567"/>
      <c r="F27" s="571"/>
      <c r="G27" s="571"/>
      <c r="H27" s="571"/>
    </row>
    <row r="28" spans="2:8" ht="15">
      <c r="B28" s="571"/>
      <c r="C28" s="571"/>
      <c r="D28" s="571"/>
      <c r="E28" s="567"/>
      <c r="F28" s="571"/>
      <c r="G28" s="571"/>
      <c r="H28" s="571"/>
    </row>
    <row r="29" spans="2:8" ht="15">
      <c r="B29" s="571"/>
      <c r="C29" s="571"/>
      <c r="D29" s="571"/>
      <c r="E29" s="567"/>
      <c r="F29" s="571"/>
      <c r="G29" s="571"/>
      <c r="H29" s="571"/>
    </row>
    <row r="30" spans="2:8" ht="15">
      <c r="B30" s="571"/>
      <c r="C30" s="571"/>
      <c r="D30" s="571"/>
      <c r="E30" s="567"/>
      <c r="F30" s="571"/>
      <c r="G30" s="571"/>
      <c r="H30" s="571"/>
    </row>
    <row r="31" spans="2:8" ht="15">
      <c r="B31" s="571"/>
      <c r="C31" s="571"/>
      <c r="D31" s="571"/>
      <c r="E31" s="567"/>
      <c r="F31" s="571"/>
      <c r="G31" s="571"/>
      <c r="H31" s="571"/>
    </row>
    <row r="32" spans="2:8" ht="15">
      <c r="B32" s="571"/>
      <c r="C32" s="571"/>
      <c r="D32" s="571"/>
      <c r="E32" s="567"/>
      <c r="F32" s="571"/>
      <c r="G32" s="571"/>
      <c r="H32" s="571"/>
    </row>
    <row r="33" spans="2:8" ht="12.75">
      <c r="B33" s="567"/>
      <c r="C33" s="567"/>
      <c r="D33" s="568"/>
      <c r="E33" s="567"/>
      <c r="F33" s="568"/>
      <c r="G33" s="568"/>
      <c r="H33" s="568"/>
    </row>
    <row r="34" spans="2:8" ht="15">
      <c r="B34" s="570"/>
      <c r="C34" s="570"/>
      <c r="D34" s="570"/>
      <c r="E34" s="567"/>
      <c r="F34" s="570"/>
      <c r="G34" s="570"/>
      <c r="H34" s="570"/>
    </row>
    <row r="35" spans="2:8" ht="12.75">
      <c r="B35" s="567"/>
      <c r="C35" s="567"/>
      <c r="D35" s="568"/>
      <c r="E35" s="567"/>
      <c r="F35" s="568"/>
      <c r="G35" s="568"/>
      <c r="H35" s="568"/>
    </row>
    <row r="36" spans="2:8" ht="15">
      <c r="B36" s="571"/>
      <c r="C36" s="571"/>
      <c r="D36" s="571"/>
      <c r="E36" s="567"/>
      <c r="F36" s="571"/>
      <c r="G36" s="571"/>
      <c r="H36" s="571"/>
    </row>
    <row r="37" spans="2:8" ht="12.75">
      <c r="B37" s="567"/>
      <c r="C37" s="567"/>
      <c r="D37" s="568"/>
      <c r="E37" s="567"/>
      <c r="F37" s="568"/>
      <c r="G37" s="568"/>
      <c r="H37" s="568"/>
    </row>
    <row r="38" spans="2:8" ht="15">
      <c r="B38" s="570"/>
      <c r="C38" s="570"/>
      <c r="D38" s="570"/>
      <c r="E38" s="567"/>
      <c r="F38" s="570"/>
      <c r="G38" s="570"/>
      <c r="H38" s="570"/>
    </row>
  </sheetData>
  <mergeCells count="1">
    <mergeCell ref="B6:D6"/>
  </mergeCells>
  <printOptions/>
  <pageMargins left="0.75" right="0.75" top="1" bottom="1" header="0" footer="0"/>
  <pageSetup horizontalDpi="600" verticalDpi="600" orientation="portrait" paperSize="9" scale="89" r:id="rId2"/>
  <drawing r:id="rId1"/>
</worksheet>
</file>

<file path=xl/worksheets/sheet26.xml><?xml version="1.0" encoding="utf-8"?>
<worksheet xmlns="http://schemas.openxmlformats.org/spreadsheetml/2006/main" xmlns:r="http://schemas.openxmlformats.org/officeDocument/2006/relationships">
  <sheetPr codeName="Hoja17">
    <tabColor indexed="41"/>
    <pageSetUpPr fitToPage="1"/>
  </sheetPr>
  <dimension ref="A1:F14"/>
  <sheetViews>
    <sheetView workbookViewId="0" topLeftCell="A1">
      <selection activeCell="A3" sqref="A3"/>
    </sheetView>
  </sheetViews>
  <sheetFormatPr defaultColWidth="11.421875" defaultRowHeight="12.75"/>
  <cols>
    <col min="1" max="1" width="34.57421875" style="2" customWidth="1"/>
    <col min="2" max="2" width="12.7109375" style="2" customWidth="1"/>
    <col min="3" max="3" width="0.42578125" style="21" customWidth="1"/>
    <col min="4" max="4" width="13.140625" style="2" customWidth="1"/>
    <col min="5" max="5" width="18.28125" style="2" customWidth="1"/>
  </cols>
  <sheetData>
    <row r="1" spans="1:5" s="2" customFormat="1" ht="21.75" customHeight="1">
      <c r="A1"/>
      <c r="B1"/>
      <c r="C1" s="21"/>
      <c r="D1"/>
      <c r="E1"/>
    </row>
    <row r="2" spans="1:5" s="2" customFormat="1" ht="15" customHeight="1">
      <c r="A2"/>
      <c r="B2"/>
      <c r="C2" s="21"/>
      <c r="D2"/>
      <c r="E2"/>
    </row>
    <row r="3" spans="1:5" ht="19.5">
      <c r="A3" s="50" t="s">
        <v>388</v>
      </c>
      <c r="B3" s="50"/>
      <c r="C3" s="51"/>
      <c r="D3" s="50"/>
      <c r="E3" s="50"/>
    </row>
    <row r="4" spans="1:5" s="2" customFormat="1" ht="15" customHeight="1">
      <c r="A4" s="53" t="s">
        <v>389</v>
      </c>
      <c r="B4" s="53"/>
      <c r="C4" s="169"/>
      <c r="D4" s="53"/>
      <c r="E4" s="53"/>
    </row>
    <row r="5" spans="1:5" s="2" customFormat="1" ht="7.5" customHeight="1">
      <c r="A5" s="53"/>
      <c r="B5" s="53"/>
      <c r="C5" s="33"/>
      <c r="D5" s="53"/>
      <c r="E5" s="53"/>
    </row>
    <row r="6" spans="1:5" s="64" customFormat="1" ht="33" customHeight="1">
      <c r="A6" s="66"/>
      <c r="B6" s="576" t="s">
        <v>390</v>
      </c>
      <c r="C6" s="577"/>
      <c r="D6" s="576" t="s">
        <v>638</v>
      </c>
      <c r="E6" s="634" t="s">
        <v>639</v>
      </c>
    </row>
    <row r="7" spans="1:5" ht="6" customHeight="1">
      <c r="A7" s="54"/>
      <c r="B7" s="54"/>
      <c r="C7" s="146"/>
      <c r="D7" s="54"/>
      <c r="E7" s="54"/>
    </row>
    <row r="8" spans="1:6" s="25" customFormat="1" ht="15" customHeight="1">
      <c r="A8" s="140" t="s">
        <v>391</v>
      </c>
      <c r="B8" s="578">
        <v>9.1</v>
      </c>
      <c r="C8" s="578"/>
      <c r="D8" s="578">
        <v>175.5</v>
      </c>
      <c r="E8" s="578">
        <v>5.2</v>
      </c>
      <c r="F8" s="579"/>
    </row>
    <row r="9" spans="1:6" ht="15" customHeight="1">
      <c r="A9" s="580" t="s">
        <v>392</v>
      </c>
      <c r="B9" s="581">
        <v>3.45</v>
      </c>
      <c r="C9" s="582"/>
      <c r="D9" s="582">
        <v>47.9</v>
      </c>
      <c r="E9" s="582">
        <v>7.3</v>
      </c>
      <c r="F9" s="579"/>
    </row>
    <row r="10" spans="1:6" ht="15" customHeight="1">
      <c r="A10" s="580" t="s">
        <v>393</v>
      </c>
      <c r="B10" s="206">
        <v>2.4</v>
      </c>
      <c r="C10" s="215"/>
      <c r="D10" s="215">
        <v>57.6</v>
      </c>
      <c r="E10" s="215">
        <v>4.2</v>
      </c>
      <c r="F10" s="579"/>
    </row>
    <row r="11" spans="1:6" ht="15" customHeight="1">
      <c r="A11" s="580" t="s">
        <v>394</v>
      </c>
      <c r="B11" s="206">
        <v>3.26</v>
      </c>
      <c r="C11" s="215"/>
      <c r="D11" s="215">
        <v>70</v>
      </c>
      <c r="E11" s="215">
        <v>4.7</v>
      </c>
      <c r="F11" s="579"/>
    </row>
    <row r="12" ht="5.25" customHeight="1"/>
    <row r="13" ht="12.75">
      <c r="A13" s="583" t="s">
        <v>395</v>
      </c>
    </row>
    <row r="14" ht="12.75">
      <c r="B14" s="336"/>
    </row>
  </sheetData>
  <printOptions horizontalCentered="1"/>
  <pageMargins left="0.3937007874015748" right="0.3937007874015748" top="0.5905511811023623" bottom="0.984251968503937" header="0" footer="0"/>
  <pageSetup fitToHeight="1" fitToWidth="1" horizontalDpi="300" verticalDpi="300" orientation="portrait" paperSize="9" r:id="rId2"/>
  <headerFooter alignWithMargins="0">
    <oddFooter>&amp;R&amp;A
&amp;D
</oddFooter>
  </headerFooter>
  <drawing r:id="rId1"/>
</worksheet>
</file>

<file path=xl/worksheets/sheet27.xml><?xml version="1.0" encoding="utf-8"?>
<worksheet xmlns="http://schemas.openxmlformats.org/spreadsheetml/2006/main" xmlns:r="http://schemas.openxmlformats.org/officeDocument/2006/relationships">
  <sheetPr codeName="Hoja18">
    <tabColor indexed="41"/>
    <pageSetUpPr fitToPage="1"/>
  </sheetPr>
  <dimension ref="A1:C13"/>
  <sheetViews>
    <sheetView workbookViewId="0" topLeftCell="A1">
      <selection activeCell="A3" sqref="A3"/>
    </sheetView>
  </sheetViews>
  <sheetFormatPr defaultColWidth="11.421875" defaultRowHeight="12.75"/>
  <cols>
    <col min="1" max="1" width="29.57421875" style="2" customWidth="1"/>
    <col min="2" max="2" width="18.00390625" style="2" customWidth="1"/>
    <col min="3" max="3" width="13.8515625" style="2" customWidth="1"/>
  </cols>
  <sheetData>
    <row r="1" spans="1:3" s="2" customFormat="1" ht="21.75" customHeight="1">
      <c r="A1"/>
      <c r="B1"/>
      <c r="C1"/>
    </row>
    <row r="2" spans="1:3" s="2" customFormat="1" ht="15" customHeight="1">
      <c r="A2"/>
      <c r="B2"/>
      <c r="C2"/>
    </row>
    <row r="3" spans="1:3" ht="19.5">
      <c r="A3" s="50" t="s">
        <v>396</v>
      </c>
      <c r="B3" s="50"/>
      <c r="C3" s="50"/>
    </row>
    <row r="4" spans="1:3" s="2" customFormat="1" ht="15" customHeight="1">
      <c r="A4" s="53"/>
      <c r="B4" s="53"/>
      <c r="C4" s="53"/>
    </row>
    <row r="5" spans="1:3" s="2" customFormat="1" ht="7.5" customHeight="1">
      <c r="A5" s="53"/>
      <c r="B5" s="53"/>
      <c r="C5" s="53"/>
    </row>
    <row r="6" spans="1:3" s="64" customFormat="1" ht="39.75" customHeight="1">
      <c r="A6" s="66"/>
      <c r="B6" s="576" t="s">
        <v>397</v>
      </c>
      <c r="C6" s="576" t="s">
        <v>633</v>
      </c>
    </row>
    <row r="7" spans="1:3" ht="6" customHeight="1">
      <c r="A7" s="54"/>
      <c r="B7" s="54"/>
      <c r="C7" s="54"/>
    </row>
    <row r="8" spans="1:3" ht="15" customHeight="1">
      <c r="A8" s="584" t="s">
        <v>394</v>
      </c>
      <c r="B8" s="585">
        <v>3259</v>
      </c>
      <c r="C8" s="582">
        <v>32.1</v>
      </c>
    </row>
    <row r="9" spans="1:3" ht="15" customHeight="1">
      <c r="A9" s="584" t="s">
        <v>398</v>
      </c>
      <c r="B9" s="585">
        <v>875</v>
      </c>
      <c r="C9" s="582">
        <v>22.1</v>
      </c>
    </row>
    <row r="10" spans="1:3" ht="15" customHeight="1">
      <c r="A10" s="584" t="s">
        <v>399</v>
      </c>
      <c r="B10" s="211">
        <v>204</v>
      </c>
      <c r="C10" s="215">
        <v>37.7</v>
      </c>
    </row>
    <row r="11" spans="1:3" ht="15" customHeight="1">
      <c r="A11" s="584" t="s">
        <v>400</v>
      </c>
      <c r="B11" s="211">
        <v>455</v>
      </c>
      <c r="C11" s="215">
        <v>63.1</v>
      </c>
    </row>
    <row r="12" spans="1:3" s="25" customFormat="1" ht="15" customHeight="1">
      <c r="A12" s="140" t="s">
        <v>401</v>
      </c>
      <c r="B12" s="586">
        <v>4793</v>
      </c>
      <c r="C12" s="578">
        <v>33.4</v>
      </c>
    </row>
    <row r="13" ht="12.75">
      <c r="A13" s="583"/>
    </row>
  </sheetData>
  <printOptions horizontalCentered="1"/>
  <pageMargins left="0.3937007874015748" right="0.3937007874015748" top="0.5905511811023623" bottom="0.984251968503937" header="0" footer="0"/>
  <pageSetup fitToHeight="1" fitToWidth="1" horizontalDpi="300" verticalDpi="300" orientation="portrait" paperSize="9" r:id="rId2"/>
  <headerFooter alignWithMargins="0">
    <oddFooter>&amp;R&amp;A
&amp;D
</oddFooter>
  </headerFooter>
  <drawing r:id="rId1"/>
</worksheet>
</file>

<file path=xl/worksheets/sheet28.xml><?xml version="1.0" encoding="utf-8"?>
<worksheet xmlns="http://schemas.openxmlformats.org/spreadsheetml/2006/main" xmlns:r="http://schemas.openxmlformats.org/officeDocument/2006/relationships">
  <sheetPr>
    <tabColor indexed="41"/>
  </sheetPr>
  <dimension ref="A3:F29"/>
  <sheetViews>
    <sheetView workbookViewId="0" topLeftCell="A1">
      <selection activeCell="A3" sqref="A3"/>
    </sheetView>
  </sheetViews>
  <sheetFormatPr defaultColWidth="11.421875" defaultRowHeight="12.75"/>
  <cols>
    <col min="1" max="1" width="25.140625" style="2" customWidth="1"/>
    <col min="2" max="2" width="14.28125" style="2" customWidth="1"/>
    <col min="3" max="3" width="14.7109375" style="2" customWidth="1"/>
    <col min="4" max="4" width="8.8515625" style="2" customWidth="1"/>
    <col min="5" max="5" width="14.00390625" style="2" customWidth="1"/>
    <col min="6" max="6" width="8.8515625" style="2" customWidth="1"/>
    <col min="7" max="16384" width="11.421875" style="2" customWidth="1"/>
  </cols>
  <sheetData>
    <row r="1" ht="22.5" customHeight="1"/>
    <row r="3" ht="18.75" customHeight="1">
      <c r="A3" s="78" t="s">
        <v>402</v>
      </c>
    </row>
    <row r="4" ht="17.25" customHeight="1"/>
    <row r="5" ht="11.25" customHeight="1"/>
    <row r="6" spans="1:6" ht="14.25" customHeight="1">
      <c r="A6" s="154"/>
      <c r="B6" s="171" t="s">
        <v>634</v>
      </c>
      <c r="C6" s="805" t="s">
        <v>643</v>
      </c>
      <c r="D6" s="805"/>
      <c r="E6" s="805" t="s">
        <v>403</v>
      </c>
      <c r="F6" s="805"/>
    </row>
    <row r="7" spans="1:6" ht="12.75">
      <c r="A7" s="587" t="s">
        <v>642</v>
      </c>
      <c r="B7" s="171" t="s">
        <v>404</v>
      </c>
      <c r="C7" s="171" t="s">
        <v>404</v>
      </c>
      <c r="D7" s="171" t="s">
        <v>280</v>
      </c>
      <c r="E7" s="171" t="s">
        <v>404</v>
      </c>
      <c r="F7" s="171" t="s">
        <v>280</v>
      </c>
    </row>
    <row r="8" spans="1:6" ht="9" customHeight="1">
      <c r="A8" s="34"/>
      <c r="B8" s="36"/>
      <c r="C8" s="36"/>
      <c r="D8" s="36"/>
      <c r="E8" s="36"/>
      <c r="F8" s="36"/>
    </row>
    <row r="9" spans="1:6" ht="12.75">
      <c r="A9" s="575" t="s">
        <v>405</v>
      </c>
      <c r="B9" s="588"/>
      <c r="C9" s="588"/>
      <c r="D9" s="588"/>
      <c r="E9" s="588"/>
      <c r="F9" s="588"/>
    </row>
    <row r="10" spans="1:6" ht="12.75">
      <c r="A10" s="589" t="s">
        <v>406</v>
      </c>
      <c r="B10" s="590">
        <v>83412.4574532524</v>
      </c>
      <c r="C10" s="590">
        <v>122.7004562290826</v>
      </c>
      <c r="D10" s="591">
        <v>0.14710087674595695</v>
      </c>
      <c r="E10" s="590">
        <v>1251.0932634815906</v>
      </c>
      <c r="F10" s="591">
        <v>1.49988778856294</v>
      </c>
    </row>
    <row r="11" spans="1:6" ht="12.75">
      <c r="A11" s="589" t="s">
        <v>679</v>
      </c>
      <c r="B11" s="590">
        <v>9823.768668271447</v>
      </c>
      <c r="C11" s="590">
        <v>184.60898002152373</v>
      </c>
      <c r="D11" s="591">
        <v>1.8792073210942868</v>
      </c>
      <c r="E11" s="590">
        <v>457.2218908250306</v>
      </c>
      <c r="F11" s="591">
        <v>4.654241221108494</v>
      </c>
    </row>
    <row r="12" spans="1:6" ht="12.75">
      <c r="A12" s="15" t="s">
        <v>376</v>
      </c>
      <c r="B12" s="590">
        <v>11777.926453176124</v>
      </c>
      <c r="C12" s="590">
        <v>60.71587988742374</v>
      </c>
      <c r="D12" s="591">
        <v>0.5155056802978307</v>
      </c>
      <c r="E12" s="590">
        <v>391.6083573104782</v>
      </c>
      <c r="F12" s="591">
        <v>3.3249346467507794</v>
      </c>
    </row>
    <row r="13" spans="1:6" ht="12.75">
      <c r="A13" s="592" t="s">
        <v>725</v>
      </c>
      <c r="B13" s="593">
        <v>105014.15257469997</v>
      </c>
      <c r="C13" s="593">
        <v>368.02531613803006</v>
      </c>
      <c r="D13" s="594">
        <v>0.3504530647678576</v>
      </c>
      <c r="E13" s="593">
        <v>2099.9235116170994</v>
      </c>
      <c r="F13" s="594">
        <v>1.9996576272168227</v>
      </c>
    </row>
    <row r="14" ht="12.75">
      <c r="A14" s="30"/>
    </row>
    <row r="15" spans="1:6" ht="12.75">
      <c r="A15" s="575" t="s">
        <v>407</v>
      </c>
      <c r="B15" s="595"/>
      <c r="C15" s="596"/>
      <c r="D15" s="597"/>
      <c r="E15" s="597"/>
      <c r="F15" s="597"/>
    </row>
    <row r="16" spans="1:6" ht="12.75">
      <c r="A16" s="589" t="s">
        <v>406</v>
      </c>
      <c r="B16" s="590">
        <v>32592.90016066759</v>
      </c>
      <c r="C16" s="590">
        <v>254.9266640485459</v>
      </c>
      <c r="D16" s="591">
        <v>0.7821539746137286</v>
      </c>
      <c r="E16" s="590">
        <v>1498.0087698353618</v>
      </c>
      <c r="F16" s="591">
        <v>4.596119898661631</v>
      </c>
    </row>
    <row r="17" spans="1:6" ht="12.75">
      <c r="A17" s="589" t="s">
        <v>679</v>
      </c>
      <c r="B17" s="590">
        <v>10519.958273661392</v>
      </c>
      <c r="C17" s="590">
        <v>367.4446453103843</v>
      </c>
      <c r="D17" s="591">
        <v>3.4928336762546683</v>
      </c>
      <c r="E17" s="590">
        <v>910.4707556173526</v>
      </c>
      <c r="F17" s="591">
        <v>8.654699305194773</v>
      </c>
    </row>
    <row r="18" spans="1:6" ht="12.75">
      <c r="A18" s="15" t="s">
        <v>376</v>
      </c>
      <c r="B18" s="590">
        <v>19184.991912097565</v>
      </c>
      <c r="C18" s="590">
        <v>544.521915427799</v>
      </c>
      <c r="D18" s="591">
        <v>2.8382702370827553</v>
      </c>
      <c r="E18" s="590">
        <v>1553.2311360476824</v>
      </c>
      <c r="F18" s="591">
        <v>8.096073968466229</v>
      </c>
    </row>
    <row r="19" spans="1:6" ht="12.75">
      <c r="A19" s="592" t="s">
        <v>725</v>
      </c>
      <c r="B19" s="593">
        <v>62297.850346426545</v>
      </c>
      <c r="C19" s="593">
        <v>1166.8932247867292</v>
      </c>
      <c r="D19" s="594">
        <v>1.873087463368089</v>
      </c>
      <c r="E19" s="593">
        <v>3961.710661500397</v>
      </c>
      <c r="F19" s="594">
        <v>6.359305561058807</v>
      </c>
    </row>
    <row r="21" spans="1:6" ht="12.75">
      <c r="A21" s="598" t="s">
        <v>408</v>
      </c>
      <c r="B21" s="599"/>
      <c r="C21" s="599"/>
      <c r="D21" s="599"/>
      <c r="E21" s="599"/>
      <c r="F21" s="599"/>
    </row>
    <row r="22" spans="1:6" ht="12.75">
      <c r="A22" s="589" t="s">
        <v>406</v>
      </c>
      <c r="B22" s="590">
        <v>112170.97018656</v>
      </c>
      <c r="C22" s="590">
        <v>662.2074912542796</v>
      </c>
      <c r="D22" s="591">
        <v>0.5903554994245948</v>
      </c>
      <c r="E22" s="590">
        <v>4118.317264056765</v>
      </c>
      <c r="F22" s="591">
        <v>3.6714644236448004</v>
      </c>
    </row>
    <row r="23" spans="1:6" ht="12.75">
      <c r="A23" s="589" t="s">
        <v>679</v>
      </c>
      <c r="B23" s="590">
        <v>19643.222409654467</v>
      </c>
      <c r="C23" s="590">
        <v>256.72057724318574</v>
      </c>
      <c r="D23" s="591">
        <v>1.3069168178689963</v>
      </c>
      <c r="E23" s="590">
        <v>770.922821297803</v>
      </c>
      <c r="F23" s="591">
        <v>3.9246250193598655</v>
      </c>
    </row>
    <row r="24" spans="1:6" ht="12.75">
      <c r="A24" s="15" t="s">
        <v>376</v>
      </c>
      <c r="B24" s="590">
        <v>98777.50044637999</v>
      </c>
      <c r="C24" s="590">
        <v>430.02297112861174</v>
      </c>
      <c r="D24" s="591">
        <v>0.43534506257530153</v>
      </c>
      <c r="E24" s="590">
        <v>3520.583768712281</v>
      </c>
      <c r="F24" s="591">
        <v>3.5641555544558265</v>
      </c>
    </row>
    <row r="25" spans="1:6" ht="12.75">
      <c r="A25" s="592" t="s">
        <v>725</v>
      </c>
      <c r="B25" s="593">
        <v>230591.69304259444</v>
      </c>
      <c r="C25" s="593">
        <v>1348.951039626077</v>
      </c>
      <c r="D25" s="594">
        <v>0.5849955051836587</v>
      </c>
      <c r="E25" s="593">
        <v>8409.82385406685</v>
      </c>
      <c r="F25" s="594">
        <v>3.647062798794493</v>
      </c>
    </row>
    <row r="26" ht="9.75" customHeight="1">
      <c r="A26" s="592"/>
    </row>
    <row r="27" ht="12.75">
      <c r="A27" s="60" t="s">
        <v>641</v>
      </c>
    </row>
    <row r="28" ht="12.75">
      <c r="A28" s="60" t="s">
        <v>640</v>
      </c>
    </row>
    <row r="29" spans="1:6" ht="12.75">
      <c r="A29" s="60"/>
      <c r="B29" s="590"/>
      <c r="C29" s="590"/>
      <c r="D29" s="600"/>
      <c r="E29" s="590"/>
      <c r="F29" s="600"/>
    </row>
  </sheetData>
  <mergeCells count="2">
    <mergeCell ref="C6:D6"/>
    <mergeCell ref="E6:F6"/>
  </mergeCells>
  <printOptions/>
  <pageMargins left="0.75" right="0.75" top="1" bottom="1" header="0" footer="0"/>
  <pageSetup horizontalDpi="600" verticalDpi="600" orientation="portrait" paperSize="9" scale="92" r:id="rId2"/>
  <drawing r:id="rId1"/>
</worksheet>
</file>

<file path=xl/worksheets/sheet29.xml><?xml version="1.0" encoding="utf-8"?>
<worksheet xmlns="http://schemas.openxmlformats.org/spreadsheetml/2006/main" xmlns:r="http://schemas.openxmlformats.org/officeDocument/2006/relationships">
  <sheetPr>
    <tabColor indexed="41"/>
  </sheetPr>
  <dimension ref="A1:I30"/>
  <sheetViews>
    <sheetView workbookViewId="0" topLeftCell="A1">
      <selection activeCell="A3" sqref="A3"/>
    </sheetView>
  </sheetViews>
  <sheetFormatPr defaultColWidth="11.421875" defaultRowHeight="12.75"/>
  <cols>
    <col min="1" max="1" width="28.8515625" style="0" customWidth="1"/>
    <col min="2" max="4" width="13.28125" style="0" customWidth="1"/>
  </cols>
  <sheetData>
    <row r="1" spans="2:9" s="2" customFormat="1" ht="24.75" customHeight="1">
      <c r="B1" s="557"/>
      <c r="C1" s="557"/>
      <c r="D1" s="557"/>
      <c r="E1" s="557"/>
      <c r="F1" s="557"/>
      <c r="G1" s="557"/>
      <c r="H1" s="557"/>
      <c r="I1" s="557"/>
    </row>
    <row r="2" spans="2:9" s="2" customFormat="1" ht="12.75">
      <c r="B2" s="557"/>
      <c r="C2" s="557"/>
      <c r="D2" s="557"/>
      <c r="E2" s="557"/>
      <c r="F2" s="557"/>
      <c r="G2" s="557"/>
      <c r="H2" s="557"/>
      <c r="I2" s="557"/>
    </row>
    <row r="3" spans="1:9" s="2" customFormat="1" ht="19.5">
      <c r="A3" s="473" t="s">
        <v>409</v>
      </c>
      <c r="B3" s="557"/>
      <c r="C3" s="557"/>
      <c r="D3" s="557"/>
      <c r="E3" s="557"/>
      <c r="F3" s="557"/>
      <c r="G3" s="557"/>
      <c r="H3" s="557"/>
      <c r="I3" s="557"/>
    </row>
    <row r="4" ht="12.75">
      <c r="A4" s="36" t="s">
        <v>910</v>
      </c>
    </row>
    <row r="5" ht="12.75">
      <c r="A5" s="36"/>
    </row>
    <row r="6" spans="1:4" ht="20.25" customHeight="1">
      <c r="A6" s="572"/>
      <c r="B6" s="171">
        <v>2010</v>
      </c>
      <c r="C6" s="171">
        <v>2009</v>
      </c>
      <c r="D6" s="171">
        <v>2008</v>
      </c>
    </row>
    <row r="7" ht="8.25" customHeight="1"/>
    <row r="8" spans="1:4" ht="12.75">
      <c r="A8" s="138" t="s">
        <v>410</v>
      </c>
      <c r="B8" s="601">
        <v>15601.735</v>
      </c>
      <c r="C8" s="601">
        <v>8568</v>
      </c>
      <c r="D8" s="601">
        <v>3408</v>
      </c>
    </row>
    <row r="9" spans="2:4" ht="6.75" customHeight="1">
      <c r="B9" s="602"/>
      <c r="C9" s="603"/>
      <c r="D9" s="603"/>
    </row>
    <row r="10" spans="1:4" ht="15.75" customHeight="1">
      <c r="A10" s="2" t="s">
        <v>411</v>
      </c>
      <c r="B10" s="602">
        <v>13207</v>
      </c>
      <c r="C10" s="603">
        <v>17264</v>
      </c>
      <c r="D10" s="603">
        <v>11208</v>
      </c>
    </row>
    <row r="11" spans="1:4" ht="15.75" customHeight="1">
      <c r="A11" s="2" t="s">
        <v>412</v>
      </c>
      <c r="B11" s="602">
        <v>-9063</v>
      </c>
      <c r="C11" s="603">
        <v>-6524</v>
      </c>
      <c r="D11" s="603">
        <v>-3668</v>
      </c>
    </row>
    <row r="12" spans="1:4" ht="12.75">
      <c r="A12" s="138" t="s">
        <v>413</v>
      </c>
      <c r="B12" s="601">
        <v>4144</v>
      </c>
      <c r="C12" s="601">
        <v>10740</v>
      </c>
      <c r="D12" s="601">
        <v>7540</v>
      </c>
    </row>
    <row r="13" spans="1:4" ht="15" customHeight="1">
      <c r="A13" s="2" t="s">
        <v>414</v>
      </c>
      <c r="B13" s="602">
        <v>-4307</v>
      </c>
      <c r="C13" s="603">
        <v>-3737</v>
      </c>
      <c r="D13" s="603">
        <v>-2198</v>
      </c>
    </row>
    <row r="14" spans="1:4" ht="15" customHeight="1">
      <c r="A14" s="2" t="s">
        <v>415</v>
      </c>
      <c r="B14" s="602">
        <v>246</v>
      </c>
      <c r="C14" s="603">
        <v>31</v>
      </c>
      <c r="D14" s="603">
        <v>-182</v>
      </c>
    </row>
    <row r="15" spans="1:4" ht="6" customHeight="1">
      <c r="A15" s="2"/>
      <c r="B15" s="602"/>
      <c r="C15" s="602"/>
      <c r="D15" s="602"/>
    </row>
    <row r="16" spans="1:4" ht="12.75">
      <c r="A16" s="138" t="s">
        <v>416</v>
      </c>
      <c r="B16" s="601">
        <v>15684.735</v>
      </c>
      <c r="C16" s="601">
        <v>15602</v>
      </c>
      <c r="D16" s="601">
        <v>8568</v>
      </c>
    </row>
    <row r="18" spans="2:3" ht="12" customHeight="1">
      <c r="B18" s="604"/>
      <c r="C18" s="604"/>
    </row>
    <row r="19" spans="2:3" ht="12" customHeight="1">
      <c r="B19" s="605"/>
      <c r="C19" s="605"/>
    </row>
    <row r="20" spans="2:3" ht="12" customHeight="1">
      <c r="B20" s="605"/>
      <c r="C20" s="605"/>
    </row>
    <row r="21" spans="2:3" ht="12" customHeight="1">
      <c r="B21" s="606"/>
      <c r="C21" s="606"/>
    </row>
    <row r="22" spans="2:4" ht="12" customHeight="1">
      <c r="B22" s="605"/>
      <c r="C22" s="605"/>
      <c r="D22" s="23"/>
    </row>
    <row r="23" spans="2:4" ht="12" customHeight="1">
      <c r="B23" s="605"/>
      <c r="C23" s="605"/>
      <c r="D23" s="23"/>
    </row>
    <row r="24" spans="2:4" ht="12" customHeight="1">
      <c r="B24" s="604"/>
      <c r="C24" s="604"/>
      <c r="D24" s="23"/>
    </row>
    <row r="25" spans="2:4" ht="12" customHeight="1">
      <c r="B25" s="604"/>
      <c r="C25" s="604"/>
      <c r="D25" s="23"/>
    </row>
    <row r="26" spans="2:3" ht="12.75">
      <c r="B26" s="23"/>
      <c r="C26" s="23"/>
    </row>
    <row r="27" spans="2:3" ht="12.75">
      <c r="B27" s="23"/>
      <c r="C27" s="23"/>
    </row>
    <row r="30" spans="2:4" ht="12.75">
      <c r="B30" s="23"/>
      <c r="C30" s="23"/>
      <c r="D30" s="23"/>
    </row>
  </sheetData>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7">
    <tabColor indexed="41"/>
    <pageSetUpPr fitToPage="1"/>
  </sheetPr>
  <dimension ref="A1:J20"/>
  <sheetViews>
    <sheetView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22.57421875" style="0" customWidth="1"/>
    <col min="2" max="4" width="12.7109375" style="0" customWidth="1"/>
    <col min="5" max="5" width="10.421875" style="0" customWidth="1"/>
    <col min="6" max="6" width="1.1484375" style="0" customWidth="1"/>
    <col min="7" max="7" width="14.00390625" style="0" bestFit="1" customWidth="1"/>
  </cols>
  <sheetData>
    <row r="1" spans="1:7" s="2" customFormat="1" ht="21.75" customHeight="1">
      <c r="A1"/>
      <c r="B1" s="21"/>
      <c r="C1" s="21"/>
      <c r="D1" s="21"/>
      <c r="E1" s="172"/>
      <c r="F1" s="172"/>
      <c r="G1" s="21"/>
    </row>
    <row r="2" spans="1:7" s="2" customFormat="1" ht="15" customHeight="1">
      <c r="A2"/>
      <c r="B2" s="5"/>
      <c r="C2" s="5"/>
      <c r="D2" s="5"/>
      <c r="E2" s="72"/>
      <c r="F2" s="72"/>
      <c r="G2" s="5"/>
    </row>
    <row r="3" spans="1:7" s="2" customFormat="1" ht="19.5">
      <c r="A3" s="50" t="s">
        <v>34</v>
      </c>
      <c r="B3" s="33"/>
      <c r="C3" s="33"/>
      <c r="D3" s="33"/>
      <c r="E3" s="73"/>
      <c r="F3" s="73"/>
      <c r="G3" s="52"/>
    </row>
    <row r="4" spans="1:7" s="2" customFormat="1" ht="14.25" customHeight="1">
      <c r="A4" s="327" t="s">
        <v>35</v>
      </c>
      <c r="B4" s="33"/>
      <c r="C4" s="33"/>
      <c r="D4" s="33"/>
      <c r="E4" s="73"/>
      <c r="F4" s="73"/>
      <c r="G4" s="52"/>
    </row>
    <row r="5" spans="1:7" s="2" customFormat="1" ht="19.5">
      <c r="A5" s="50"/>
      <c r="B5" s="33"/>
      <c r="C5" s="33"/>
      <c r="D5" s="33"/>
      <c r="E5" s="73"/>
      <c r="F5" s="73"/>
      <c r="G5" s="52"/>
    </row>
    <row r="6" spans="1:10" s="2" customFormat="1" ht="15" customHeight="1">
      <c r="A6" s="34"/>
      <c r="B6" s="761" t="s">
        <v>43</v>
      </c>
      <c r="C6" s="762"/>
      <c r="D6" s="762"/>
      <c r="E6" s="762"/>
      <c r="F6" s="73"/>
      <c r="G6" s="761" t="s">
        <v>45</v>
      </c>
      <c r="H6" s="762"/>
      <c r="I6" s="763"/>
      <c r="J6" s="763"/>
    </row>
    <row r="7" spans="1:10" s="2" customFormat="1" ht="15" customHeight="1">
      <c r="A7" s="34"/>
      <c r="B7" s="171"/>
      <c r="C7" s="388" t="s">
        <v>44</v>
      </c>
      <c r="D7" s="63"/>
      <c r="E7" s="388" t="s">
        <v>44</v>
      </c>
      <c r="F7" s="73"/>
      <c r="G7" s="63"/>
      <c r="H7" s="388" t="s">
        <v>44</v>
      </c>
      <c r="I7" s="63"/>
      <c r="J7" s="388" t="s">
        <v>44</v>
      </c>
    </row>
    <row r="8" spans="1:10" s="2" customFormat="1" ht="15" customHeight="1">
      <c r="A8" s="34"/>
      <c r="B8" s="62">
        <v>40543</v>
      </c>
      <c r="C8" s="62">
        <v>40178</v>
      </c>
      <c r="D8" s="62">
        <v>40178</v>
      </c>
      <c r="E8" s="62">
        <v>39813</v>
      </c>
      <c r="F8" s="73"/>
      <c r="G8" s="67">
        <v>2010</v>
      </c>
      <c r="H8" s="67">
        <v>2009</v>
      </c>
      <c r="I8" s="67">
        <v>2009</v>
      </c>
      <c r="J8" s="67">
        <v>2008</v>
      </c>
    </row>
    <row r="9" s="2" customFormat="1" ht="6.75" customHeight="1">
      <c r="A9" s="34"/>
    </row>
    <row r="10" spans="1:10" s="2" customFormat="1" ht="15" customHeight="1">
      <c r="A10" s="34" t="s">
        <v>36</v>
      </c>
      <c r="B10" s="313">
        <v>16.547524490336247</v>
      </c>
      <c r="C10" s="215">
        <v>14.350590372388751</v>
      </c>
      <c r="D10" s="427">
        <v>18.922191946715106</v>
      </c>
      <c r="E10" s="215">
        <v>1.6444521377877948</v>
      </c>
      <c r="F10" s="314"/>
      <c r="G10" s="313">
        <v>16.7372420372571</v>
      </c>
      <c r="H10" s="215">
        <v>12.316947081492629</v>
      </c>
      <c r="I10" s="427">
        <v>18.798759281887396</v>
      </c>
      <c r="J10" s="215">
        <v>-13.339198149324744</v>
      </c>
    </row>
    <row r="11" spans="1:10" s="2" customFormat="1" ht="15" customHeight="1">
      <c r="A11" s="34" t="s">
        <v>37</v>
      </c>
      <c r="B11" s="313">
        <v>1.3361999275779641</v>
      </c>
      <c r="C11" s="215">
        <v>7.81324055866483</v>
      </c>
      <c r="D11" s="427">
        <v>1.440600442264336</v>
      </c>
      <c r="E11" s="215">
        <v>-3.394493880697965</v>
      </c>
      <c r="F11" s="315"/>
      <c r="G11" s="313">
        <v>1.3257166492776833</v>
      </c>
      <c r="H11" s="215">
        <v>5.2096496586968755</v>
      </c>
      <c r="I11" s="427">
        <v>1.394781842172066</v>
      </c>
      <c r="J11" s="215">
        <v>5.429263407726339</v>
      </c>
    </row>
    <row r="12" spans="1:10" s="2" customFormat="1" ht="15" customHeight="1">
      <c r="A12" s="36" t="s">
        <v>38</v>
      </c>
      <c r="B12" s="313">
        <v>5.485102461713985</v>
      </c>
      <c r="C12" s="215">
        <v>1.3125868296749275</v>
      </c>
      <c r="D12" s="427">
        <v>5.5570991942206165</v>
      </c>
      <c r="E12" s="215">
        <v>-11.470683734613758</v>
      </c>
      <c r="F12" s="315"/>
      <c r="G12" s="313">
        <v>5.26862062243484</v>
      </c>
      <c r="H12" s="215">
        <v>-0.07054970858759191</v>
      </c>
      <c r="I12" s="427">
        <v>5.2649036259391275</v>
      </c>
      <c r="J12" s="215">
        <v>-10.582115199020777</v>
      </c>
    </row>
    <row r="13" spans="1:10" s="2" customFormat="1" ht="15" customHeight="1">
      <c r="A13" s="34" t="s">
        <v>39</v>
      </c>
      <c r="B13" s="217">
        <v>625.3908692933084</v>
      </c>
      <c r="C13" s="215">
        <v>16.80058436815193</v>
      </c>
      <c r="D13" s="216">
        <v>730.4601899196493</v>
      </c>
      <c r="E13" s="215">
        <v>21.257750221434904</v>
      </c>
      <c r="F13" s="315"/>
      <c r="G13" s="217">
        <v>675.6756756756757</v>
      </c>
      <c r="H13" s="215">
        <v>15.085536547433904</v>
      </c>
      <c r="I13" s="216">
        <v>777.6049766718506</v>
      </c>
      <c r="J13" s="215">
        <v>-1.906941266209003</v>
      </c>
    </row>
    <row r="14" spans="1:10" s="2" customFormat="1" ht="15" customHeight="1">
      <c r="A14" s="34" t="s">
        <v>40</v>
      </c>
      <c r="B14" s="217">
        <v>2557.544757033248</v>
      </c>
      <c r="C14" s="215">
        <v>15</v>
      </c>
      <c r="D14" s="216">
        <v>2941.176470588235</v>
      </c>
      <c r="E14" s="215">
        <v>6.25</v>
      </c>
      <c r="F14" s="315"/>
      <c r="G14" s="217">
        <v>2518.891687657431</v>
      </c>
      <c r="H14" s="215">
        <v>18.154761904761912</v>
      </c>
      <c r="I14" s="216">
        <v>2976.190476190476</v>
      </c>
      <c r="J14" s="215">
        <v>-4</v>
      </c>
    </row>
    <row r="15" spans="1:10" s="2" customFormat="1" ht="15" customHeight="1">
      <c r="A15" s="36" t="s">
        <v>41</v>
      </c>
      <c r="B15" s="313">
        <v>3.752781749471796</v>
      </c>
      <c r="C15" s="215">
        <v>10.920602412647668</v>
      </c>
      <c r="D15" s="427">
        <v>4.162608123746014</v>
      </c>
      <c r="E15" s="215">
        <v>4.930420273776349</v>
      </c>
      <c r="F15" s="315"/>
      <c r="G15" s="313">
        <v>3.7448134333947483</v>
      </c>
      <c r="H15" s="215">
        <v>11.90237729065133</v>
      </c>
      <c r="I15" s="427">
        <v>4.190535257068385</v>
      </c>
      <c r="J15" s="215">
        <v>2.3697068753244253</v>
      </c>
    </row>
    <row r="16" spans="1:10" s="2" customFormat="1" ht="15" customHeight="1">
      <c r="A16" s="36" t="s">
        <v>42</v>
      </c>
      <c r="B16" s="313">
        <v>5.738518658793419</v>
      </c>
      <c r="C16" s="215">
        <v>-46.094119757848716</v>
      </c>
      <c r="D16" s="427">
        <v>3.093398995882686</v>
      </c>
      <c r="E16" s="215">
        <v>-3.394515701017255</v>
      </c>
      <c r="F16" s="315"/>
      <c r="G16" s="313">
        <v>5.621672672486971</v>
      </c>
      <c r="H16" s="215">
        <v>-46.72375167720912</v>
      </c>
      <c r="I16" s="427">
        <v>2.995016292888633</v>
      </c>
      <c r="J16" s="215">
        <v>5.446862535173906</v>
      </c>
    </row>
    <row r="17" ht="12.75">
      <c r="G17" s="206"/>
    </row>
    <row r="20" ht="15">
      <c r="A20" s="307"/>
    </row>
  </sheetData>
  <mergeCells count="2">
    <mergeCell ref="B6:E6"/>
    <mergeCell ref="G6:J6"/>
  </mergeCells>
  <printOptions horizontalCentered="1"/>
  <pageMargins left="0.3937007874015748" right="0.3937007874015748" top="0.5905511811023623" bottom="0.984251968503937" header="0" footer="0"/>
  <pageSetup fitToHeight="1" fitToWidth="1" horizontalDpi="300" verticalDpi="300" orientation="portrait" paperSize="9" r:id="rId2"/>
  <headerFooter alignWithMargins="0">
    <oddFooter>&amp;R&amp;A
&amp;D</oddFooter>
  </headerFooter>
  <drawing r:id="rId1"/>
</worksheet>
</file>

<file path=xl/worksheets/sheet30.xml><?xml version="1.0" encoding="utf-8"?>
<worksheet xmlns="http://schemas.openxmlformats.org/spreadsheetml/2006/main" xmlns:r="http://schemas.openxmlformats.org/officeDocument/2006/relationships">
  <sheetPr>
    <tabColor indexed="41"/>
  </sheetPr>
  <dimension ref="A1:K30"/>
  <sheetViews>
    <sheetView workbookViewId="0" topLeftCell="A1">
      <selection activeCell="A3" sqref="A3"/>
    </sheetView>
  </sheetViews>
  <sheetFormatPr defaultColWidth="11.421875" defaultRowHeight="12.75"/>
  <cols>
    <col min="1" max="1" width="27.8515625" style="0" customWidth="1"/>
    <col min="2" max="11" width="8.7109375" style="0" customWidth="1"/>
  </cols>
  <sheetData>
    <row r="1" spans="2:11" s="2" customFormat="1" ht="24.75" customHeight="1">
      <c r="B1" s="557"/>
      <c r="C1" s="557"/>
      <c r="D1" s="557"/>
      <c r="E1" s="557"/>
      <c r="F1" s="557"/>
      <c r="G1" s="557"/>
      <c r="H1" s="557"/>
      <c r="I1" s="557"/>
      <c r="J1" s="557"/>
      <c r="K1" s="557"/>
    </row>
    <row r="2" spans="2:11" s="2" customFormat="1" ht="12.75">
      <c r="B2" s="557"/>
      <c r="C2" s="557"/>
      <c r="D2" s="557"/>
      <c r="E2" s="557"/>
      <c r="F2" s="557"/>
      <c r="G2" s="557"/>
      <c r="H2" s="557"/>
      <c r="I2" s="557"/>
      <c r="J2" s="557"/>
      <c r="K2" s="557"/>
    </row>
    <row r="3" spans="1:11" s="2" customFormat="1" ht="19.5">
      <c r="A3" s="473" t="s">
        <v>417</v>
      </c>
      <c r="B3" s="557"/>
      <c r="C3" s="557"/>
      <c r="D3" s="557"/>
      <c r="E3" s="557"/>
      <c r="F3" s="557"/>
      <c r="G3" s="557"/>
      <c r="H3" s="557"/>
      <c r="I3" s="557"/>
      <c r="J3" s="557"/>
      <c r="K3" s="557"/>
    </row>
    <row r="4" ht="12.75">
      <c r="A4" s="36" t="s">
        <v>910</v>
      </c>
    </row>
    <row r="5" ht="12.75" customHeight="1">
      <c r="A5" s="36"/>
    </row>
    <row r="6" spans="1:11" ht="15" customHeight="1">
      <c r="A6" s="572"/>
      <c r="B6" s="806" t="s">
        <v>678</v>
      </c>
      <c r="C6" s="806"/>
      <c r="D6" s="806"/>
      <c r="E6" s="806"/>
      <c r="F6" s="806" t="s">
        <v>418</v>
      </c>
      <c r="G6" s="806"/>
      <c r="H6" s="806"/>
      <c r="I6" s="806"/>
      <c r="J6" s="806"/>
      <c r="K6" s="806"/>
    </row>
    <row r="7" spans="1:11" ht="15" customHeight="1">
      <c r="A7" s="572"/>
      <c r="B7" s="806"/>
      <c r="C7" s="806"/>
      <c r="D7" s="806" t="s">
        <v>367</v>
      </c>
      <c r="E7" s="806"/>
      <c r="F7" s="806" t="s">
        <v>419</v>
      </c>
      <c r="G7" s="806"/>
      <c r="H7" s="806" t="s">
        <v>681</v>
      </c>
      <c r="I7" s="806"/>
      <c r="J7" s="806" t="s">
        <v>365</v>
      </c>
      <c r="K7" s="806"/>
    </row>
    <row r="8" spans="1:11" ht="15" customHeight="1">
      <c r="A8" s="572"/>
      <c r="B8" s="171">
        <v>2010</v>
      </c>
      <c r="C8" s="171">
        <v>2009</v>
      </c>
      <c r="D8" s="171">
        <v>2010</v>
      </c>
      <c r="E8" s="171">
        <v>2009</v>
      </c>
      <c r="F8" s="171">
        <v>2010</v>
      </c>
      <c r="G8" s="171">
        <v>2009</v>
      </c>
      <c r="H8" s="171">
        <v>2010</v>
      </c>
      <c r="I8" s="171">
        <v>2009</v>
      </c>
      <c r="J8" s="171">
        <v>2010</v>
      </c>
      <c r="K8" s="171">
        <v>2009</v>
      </c>
    </row>
    <row r="9" ht="8.25" customHeight="1"/>
    <row r="10" spans="1:11" ht="12.75">
      <c r="A10" s="138" t="s">
        <v>410</v>
      </c>
      <c r="B10" s="601">
        <v>11119</v>
      </c>
      <c r="C10" s="601">
        <v>5736</v>
      </c>
      <c r="D10" s="601">
        <v>1253</v>
      </c>
      <c r="E10" s="601">
        <v>933</v>
      </c>
      <c r="F10" s="601">
        <v>772</v>
      </c>
      <c r="G10" s="601">
        <v>595</v>
      </c>
      <c r="H10" s="601">
        <v>1887</v>
      </c>
      <c r="I10" s="601">
        <v>1121</v>
      </c>
      <c r="J10" s="601">
        <v>539</v>
      </c>
      <c r="K10" s="601">
        <v>106</v>
      </c>
    </row>
    <row r="11" spans="1:11" ht="8.25" customHeight="1">
      <c r="A11" s="2"/>
      <c r="B11" s="602"/>
      <c r="C11" s="602"/>
      <c r="D11" s="603"/>
      <c r="E11" s="603"/>
      <c r="F11" s="602"/>
      <c r="G11" s="602"/>
      <c r="H11" s="602"/>
      <c r="I11" s="602"/>
      <c r="J11" s="602"/>
      <c r="K11" s="603"/>
    </row>
    <row r="12" spans="1:11" ht="12.75">
      <c r="A12" s="138" t="s">
        <v>413</v>
      </c>
      <c r="B12" s="601">
        <v>1656</v>
      </c>
      <c r="C12" s="601">
        <v>6290</v>
      </c>
      <c r="D12" s="601">
        <v>992</v>
      </c>
      <c r="E12" s="601">
        <v>1753</v>
      </c>
      <c r="F12" s="601">
        <v>434</v>
      </c>
      <c r="G12" s="601">
        <v>480</v>
      </c>
      <c r="H12" s="601">
        <v>885</v>
      </c>
      <c r="I12" s="601">
        <v>1787</v>
      </c>
      <c r="J12" s="601">
        <v>134</v>
      </c>
      <c r="K12" s="601">
        <v>463</v>
      </c>
    </row>
    <row r="13" spans="1:11" ht="12.75">
      <c r="A13" s="2" t="s">
        <v>414</v>
      </c>
      <c r="B13" s="602">
        <v>-1747</v>
      </c>
      <c r="C13" s="603">
        <v>-947</v>
      </c>
      <c r="D13" s="602">
        <v>-1243</v>
      </c>
      <c r="E13" s="603">
        <v>-1448</v>
      </c>
      <c r="F13" s="602">
        <v>-359</v>
      </c>
      <c r="G13" s="603">
        <v>-358</v>
      </c>
      <c r="H13" s="602">
        <v>-907</v>
      </c>
      <c r="I13" s="603">
        <v>-960</v>
      </c>
      <c r="J13" s="602">
        <v>-35</v>
      </c>
      <c r="K13" s="603">
        <v>-30</v>
      </c>
    </row>
    <row r="14" spans="1:11" ht="12.75">
      <c r="A14" s="2" t="s">
        <v>415</v>
      </c>
      <c r="B14" s="602">
        <v>-61</v>
      </c>
      <c r="C14" s="603">
        <v>40</v>
      </c>
      <c r="D14" s="602">
        <v>179</v>
      </c>
      <c r="E14" s="603">
        <v>15</v>
      </c>
      <c r="F14" s="602">
        <v>33</v>
      </c>
      <c r="G14" s="603">
        <v>55</v>
      </c>
      <c r="H14" s="602">
        <v>99</v>
      </c>
      <c r="I14" s="603">
        <v>-61</v>
      </c>
      <c r="J14" s="211">
        <v>-9</v>
      </c>
      <c r="K14" s="603">
        <v>0</v>
      </c>
    </row>
    <row r="15" spans="1:11" ht="8.25" customHeight="1">
      <c r="A15" s="2"/>
      <c r="B15" s="602"/>
      <c r="C15" s="602"/>
      <c r="D15" s="603"/>
      <c r="E15" s="603"/>
      <c r="F15" s="602"/>
      <c r="G15" s="603"/>
      <c r="H15" s="602"/>
      <c r="I15" s="603"/>
      <c r="J15" s="602"/>
      <c r="K15" s="603"/>
    </row>
    <row r="16" spans="1:11" ht="12.75">
      <c r="A16" s="138" t="s">
        <v>416</v>
      </c>
      <c r="B16" s="601">
        <v>10967</v>
      </c>
      <c r="C16" s="601">
        <v>11119</v>
      </c>
      <c r="D16" s="601">
        <v>1181</v>
      </c>
      <c r="E16" s="601">
        <v>1253</v>
      </c>
      <c r="F16" s="601">
        <v>880</v>
      </c>
      <c r="G16" s="601">
        <v>772</v>
      </c>
      <c r="H16" s="601">
        <v>1964</v>
      </c>
      <c r="I16" s="601">
        <v>1887</v>
      </c>
      <c r="J16" s="601">
        <v>629</v>
      </c>
      <c r="K16" s="601">
        <v>539</v>
      </c>
    </row>
    <row r="18" spans="2:11" ht="12.75">
      <c r="B18" s="607"/>
      <c r="C18" s="607"/>
      <c r="D18" s="607"/>
      <c r="E18" s="607"/>
      <c r="F18" s="607"/>
      <c r="G18" s="607"/>
      <c r="H18" s="607"/>
      <c r="I18" s="607"/>
      <c r="J18" s="607"/>
      <c r="K18" s="607"/>
    </row>
    <row r="24" ht="12.75">
      <c r="B24" s="23"/>
    </row>
    <row r="25" ht="12.75">
      <c r="B25" s="23"/>
    </row>
    <row r="26" ht="12.75">
      <c r="H26" s="23"/>
    </row>
    <row r="30" spans="2:8" ht="12.75">
      <c r="B30" s="23"/>
      <c r="C30" s="23"/>
      <c r="H30" s="23"/>
    </row>
  </sheetData>
  <mergeCells count="9">
    <mergeCell ref="D7:E7"/>
    <mergeCell ref="B6:C7"/>
    <mergeCell ref="J6:K6"/>
    <mergeCell ref="D6:E6"/>
    <mergeCell ref="H6:I6"/>
    <mergeCell ref="F6:G6"/>
    <mergeCell ref="J7:K7"/>
    <mergeCell ref="H7:I7"/>
    <mergeCell ref="F7:G7"/>
  </mergeCells>
  <printOptions horizontalCentered="1"/>
  <pageMargins left="0.1968503937007874" right="0.1968503937007874" top="0.5905511811023623" bottom="0.984251968503937" header="0" footer="0"/>
  <pageSetup horizontalDpi="600" verticalDpi="600" orientation="portrait" paperSize="9" scale="87" r:id="rId2"/>
  <headerFooter alignWithMargins="0">
    <oddFooter>&amp;R&amp;A</oddFooter>
  </headerFooter>
  <drawing r:id="rId1"/>
</worksheet>
</file>

<file path=xl/worksheets/sheet31.xml><?xml version="1.0" encoding="utf-8"?>
<worksheet xmlns="http://schemas.openxmlformats.org/spreadsheetml/2006/main" xmlns:r="http://schemas.openxmlformats.org/officeDocument/2006/relationships">
  <sheetPr>
    <tabColor indexed="41"/>
  </sheetPr>
  <dimension ref="A1:D21"/>
  <sheetViews>
    <sheetView workbookViewId="0" topLeftCell="A1">
      <selection activeCell="A3" sqref="A3"/>
    </sheetView>
  </sheetViews>
  <sheetFormatPr defaultColWidth="11.421875" defaultRowHeight="12.75"/>
  <cols>
    <col min="1" max="1" width="33.7109375" style="0" customWidth="1"/>
    <col min="2" max="2" width="17.140625" style="0" customWidth="1"/>
    <col min="3" max="3" width="5.57421875" style="19" customWidth="1"/>
    <col min="4" max="4" width="9.00390625" style="0" customWidth="1"/>
  </cols>
  <sheetData>
    <row r="1" spans="1:3" s="2" customFormat="1" ht="21.75" customHeight="1">
      <c r="A1"/>
      <c r="B1"/>
      <c r="C1" s="21"/>
    </row>
    <row r="3" spans="1:3" ht="19.5">
      <c r="A3" s="608" t="s">
        <v>420</v>
      </c>
      <c r="B3" s="609"/>
      <c r="C3" s="610"/>
    </row>
    <row r="4" spans="1:3" ht="12.75">
      <c r="A4" s="36" t="s">
        <v>910</v>
      </c>
      <c r="B4" s="609"/>
      <c r="C4" s="610"/>
    </row>
    <row r="5" ht="7.5" customHeight="1"/>
    <row r="6" spans="1:3" ht="12.75">
      <c r="A6" s="611"/>
      <c r="B6" s="611"/>
      <c r="C6" s="577"/>
    </row>
    <row r="7" spans="1:3" ht="12.75">
      <c r="A7" s="612" t="s">
        <v>421</v>
      </c>
      <c r="B7" s="613">
        <v>40543</v>
      </c>
      <c r="C7" s="103"/>
    </row>
    <row r="8" spans="1:3" ht="7.5" customHeight="1">
      <c r="A8" s="589"/>
      <c r="B8" s="614"/>
      <c r="C8" s="614"/>
    </row>
    <row r="9" spans="1:3" ht="12.75">
      <c r="A9" s="589" t="s">
        <v>422</v>
      </c>
      <c r="B9" s="208">
        <v>29.476521875654434</v>
      </c>
      <c r="C9" s="215"/>
    </row>
    <row r="10" spans="1:3" ht="12.75">
      <c r="A10" s="589" t="s">
        <v>423</v>
      </c>
      <c r="B10" s="208">
        <v>3.2970333814379114</v>
      </c>
      <c r="C10" s="215"/>
    </row>
    <row r="11" spans="1:3" ht="12.75">
      <c r="A11" s="589" t="s">
        <v>67</v>
      </c>
      <c r="B11" s="208">
        <v>4.1926115608372125</v>
      </c>
      <c r="C11" s="215"/>
    </row>
    <row r="12" spans="1:3" ht="12.75">
      <c r="A12" s="615" t="s">
        <v>424</v>
      </c>
      <c r="B12" s="208">
        <v>11.640296984071194</v>
      </c>
      <c r="C12" s="215"/>
    </row>
    <row r="13" spans="1:4" ht="12.75">
      <c r="A13" s="589" t="s">
        <v>425</v>
      </c>
      <c r="B13" s="208">
        <v>-20.960796763174216</v>
      </c>
      <c r="C13" s="215"/>
      <c r="D13" s="215"/>
    </row>
    <row r="14" spans="1:3" ht="7.5" customHeight="1">
      <c r="A14" s="589"/>
      <c r="B14" s="208"/>
      <c r="C14" s="215"/>
    </row>
    <row r="15" spans="1:3" ht="12.75">
      <c r="A15" s="616" t="s">
        <v>725</v>
      </c>
      <c r="B15" s="635">
        <v>27.645667038826538</v>
      </c>
      <c r="C15" s="215"/>
    </row>
    <row r="16" spans="1:3" ht="6" customHeight="1">
      <c r="A16" s="589"/>
      <c r="B16" s="636"/>
      <c r="C16" s="589"/>
    </row>
    <row r="17" spans="1:3" ht="12.75">
      <c r="A17" s="616" t="s">
        <v>426</v>
      </c>
      <c r="B17" s="635">
        <v>32.69309841542704</v>
      </c>
      <c r="C17" s="589"/>
    </row>
    <row r="18" spans="1:3" ht="6" customHeight="1">
      <c r="A18" s="589"/>
      <c r="B18" s="636"/>
      <c r="C18" s="589"/>
    </row>
    <row r="19" spans="1:3" ht="12.75">
      <c r="A19" s="616" t="s">
        <v>427</v>
      </c>
      <c r="B19" s="635">
        <v>41</v>
      </c>
      <c r="C19" s="215"/>
    </row>
    <row r="20" spans="1:3" ht="6" customHeight="1">
      <c r="A20" s="589"/>
      <c r="B20" s="636"/>
      <c r="C20" s="589"/>
    </row>
    <row r="21" spans="1:3" ht="12.75">
      <c r="A21" s="616" t="s">
        <v>428</v>
      </c>
      <c r="B21" s="635">
        <v>25.24645969248119</v>
      </c>
      <c r="C21" s="215"/>
    </row>
  </sheetData>
  <printOptions horizontalCentered="1"/>
  <pageMargins left="0.75" right="0.75" top="0.5905511811023623" bottom="1" header="0" footer="0"/>
  <pageSetup horizontalDpi="600" verticalDpi="600" orientation="portrait" paperSize="9" r:id="rId2"/>
  <headerFooter alignWithMargins="0">
    <oddFooter>&amp;R&amp;A
&amp;D</oddFooter>
  </headerFooter>
  <drawing r:id="rId1"/>
</worksheet>
</file>

<file path=xl/worksheets/sheet32.xml><?xml version="1.0" encoding="utf-8"?>
<worksheet xmlns="http://schemas.openxmlformats.org/spreadsheetml/2006/main" xmlns:r="http://schemas.openxmlformats.org/officeDocument/2006/relationships">
  <sheetPr>
    <tabColor indexed="41"/>
    <pageSetUpPr fitToPage="1"/>
  </sheetPr>
  <dimension ref="A3:K30"/>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5.57421875" style="0" customWidth="1"/>
    <col min="2" max="3" width="16.00390625" style="0" customWidth="1"/>
    <col min="4" max="4" width="17.00390625" style="0" customWidth="1"/>
  </cols>
  <sheetData>
    <row r="1" ht="24.75" customHeight="1"/>
    <row r="2" ht="9.75" customHeight="1"/>
    <row r="3" spans="1:4" ht="19.5">
      <c r="A3" s="617" t="s">
        <v>429</v>
      </c>
      <c r="B3" s="36"/>
      <c r="C3" s="36"/>
      <c r="D3" s="36"/>
    </row>
    <row r="4" spans="1:4" ht="12.75">
      <c r="A4" s="36" t="s">
        <v>910</v>
      </c>
      <c r="B4" s="36"/>
      <c r="C4" s="36"/>
      <c r="D4" s="36"/>
    </row>
    <row r="5" spans="1:4" ht="8.25" customHeight="1">
      <c r="A5" s="36"/>
      <c r="B5" s="36"/>
      <c r="C5" s="36"/>
      <c r="D5" s="36"/>
    </row>
    <row r="6" spans="1:11" ht="42.75" customHeight="1">
      <c r="A6" s="618" t="s">
        <v>430</v>
      </c>
      <c r="B6" s="560" t="s">
        <v>431</v>
      </c>
      <c r="C6" s="560" t="s">
        <v>432</v>
      </c>
      <c r="D6" s="619" t="s">
        <v>433</v>
      </c>
      <c r="F6" s="620"/>
      <c r="G6" s="621"/>
      <c r="H6" s="621"/>
      <c r="I6" s="621"/>
      <c r="J6" s="621"/>
      <c r="K6" s="19"/>
    </row>
    <row r="7" spans="1:11" ht="6" customHeight="1">
      <c r="A7" s="36"/>
      <c r="B7" s="40"/>
      <c r="C7" s="40"/>
      <c r="D7" s="40"/>
      <c r="F7" s="622"/>
      <c r="G7" s="623"/>
      <c r="H7" s="624"/>
      <c r="I7" s="623"/>
      <c r="J7" s="625"/>
      <c r="K7" s="19"/>
    </row>
    <row r="8" spans="1:11" ht="12.75">
      <c r="A8" s="36" t="s">
        <v>434</v>
      </c>
      <c r="B8" s="603">
        <v>24285.755069755287</v>
      </c>
      <c r="C8" s="603">
        <v>566.7173991419705</v>
      </c>
      <c r="D8" s="603">
        <v>24813.30585074212</v>
      </c>
      <c r="F8" s="622"/>
      <c r="G8" s="623"/>
      <c r="H8" s="624"/>
      <c r="I8" s="624"/>
      <c r="J8" s="625"/>
      <c r="K8" s="19"/>
    </row>
    <row r="9" spans="1:11" ht="12.75">
      <c r="A9" s="36" t="s">
        <v>435</v>
      </c>
      <c r="B9" s="603">
        <v>19.64063323291205</v>
      </c>
      <c r="C9" s="603">
        <v>-4.835359324560488</v>
      </c>
      <c r="D9" s="603">
        <v>30.634328610278573</v>
      </c>
      <c r="F9" s="622"/>
      <c r="G9" s="623"/>
      <c r="H9" s="624"/>
      <c r="I9" s="624"/>
      <c r="J9" s="625"/>
      <c r="K9" s="19"/>
    </row>
    <row r="10" spans="1:11" ht="12.75">
      <c r="A10" s="36" t="s">
        <v>436</v>
      </c>
      <c r="B10" s="603">
        <v>3104.1109878988236</v>
      </c>
      <c r="C10" s="603">
        <v>-116.52238597327627</v>
      </c>
      <c r="D10" s="603">
        <v>2639.1746098041685</v>
      </c>
      <c r="F10" s="622"/>
      <c r="G10" s="623"/>
      <c r="H10" s="624"/>
      <c r="I10" s="624"/>
      <c r="J10" s="625"/>
      <c r="K10" s="19"/>
    </row>
    <row r="11" spans="1:11" ht="12.75">
      <c r="A11" s="36" t="s">
        <v>437</v>
      </c>
      <c r="B11" s="603"/>
      <c r="C11" s="603"/>
      <c r="D11" s="208">
        <v>-143.13478193387223</v>
      </c>
      <c r="F11" s="622"/>
      <c r="G11" s="623"/>
      <c r="H11" s="624"/>
      <c r="I11" s="623"/>
      <c r="J11" s="623"/>
      <c r="K11" s="19"/>
    </row>
    <row r="12" spans="1:11" ht="16.5" customHeight="1">
      <c r="A12" s="616" t="s">
        <v>438</v>
      </c>
      <c r="B12" s="601">
        <v>27409.506690887025</v>
      </c>
      <c r="C12" s="601">
        <v>445.35965384413373</v>
      </c>
      <c r="D12" s="601">
        <v>27339.980007222694</v>
      </c>
      <c r="F12" s="622"/>
      <c r="G12" s="623"/>
      <c r="H12" s="624"/>
      <c r="I12" s="624"/>
      <c r="J12" s="625"/>
      <c r="K12" s="19"/>
    </row>
    <row r="13" spans="1:11" ht="6.75" customHeight="1">
      <c r="A13" s="36"/>
      <c r="F13" s="622"/>
      <c r="G13" s="623"/>
      <c r="H13" s="624"/>
      <c r="I13" s="624"/>
      <c r="J13" s="625"/>
      <c r="K13" s="19"/>
    </row>
    <row r="14" spans="1:11" ht="12.75">
      <c r="A14" s="36" t="s">
        <v>439</v>
      </c>
      <c r="B14" s="603">
        <v>2635.1528532474367</v>
      </c>
      <c r="C14" s="603">
        <v>54.72845252658665</v>
      </c>
      <c r="D14" s="603">
        <v>3706.5440097439714</v>
      </c>
      <c r="F14" s="622"/>
      <c r="G14" s="623"/>
      <c r="H14" s="624"/>
      <c r="I14" s="624"/>
      <c r="J14" s="625"/>
      <c r="K14" s="19"/>
    </row>
    <row r="15" spans="1:11" ht="12.75">
      <c r="A15" s="36" t="s">
        <v>440</v>
      </c>
      <c r="B15" s="603">
        <v>3606.544023013468</v>
      </c>
      <c r="C15" s="603">
        <v>490.32487505610777</v>
      </c>
      <c r="D15" s="603">
        <v>4535.554316183411</v>
      </c>
      <c r="F15" s="622"/>
      <c r="G15" s="623"/>
      <c r="H15" s="624"/>
      <c r="I15" s="624"/>
      <c r="J15" s="625"/>
      <c r="K15" s="19"/>
    </row>
    <row r="16" spans="1:11" ht="12.75">
      <c r="A16" s="36" t="s">
        <v>441</v>
      </c>
      <c r="B16" s="603">
        <v>248.13052864579893</v>
      </c>
      <c r="C16" s="603">
        <v>-238.54512250802134</v>
      </c>
      <c r="D16" s="603">
        <v>458.1088961769593</v>
      </c>
      <c r="F16" s="622"/>
      <c r="G16" s="623"/>
      <c r="H16" s="624"/>
      <c r="I16" s="623"/>
      <c r="J16" s="623"/>
      <c r="K16" s="19"/>
    </row>
    <row r="17" spans="1:11" ht="12.75">
      <c r="A17" s="36" t="s">
        <v>442</v>
      </c>
      <c r="B17" s="603"/>
      <c r="C17" s="603"/>
      <c r="D17" s="208">
        <v>-511.59908609634687</v>
      </c>
      <c r="F17" s="622"/>
      <c r="G17" s="623"/>
      <c r="H17" s="624"/>
      <c r="I17" s="624"/>
      <c r="J17" s="625"/>
      <c r="K17" s="19"/>
    </row>
    <row r="18" spans="1:11" ht="16.5" customHeight="1">
      <c r="A18" s="616" t="s">
        <v>443</v>
      </c>
      <c r="B18" s="601">
        <v>6489.827404906704</v>
      </c>
      <c r="C18" s="601">
        <v>306.5082050746731</v>
      </c>
      <c r="D18" s="601">
        <v>8188.608136007996</v>
      </c>
      <c r="F18" s="622"/>
      <c r="G18" s="623"/>
      <c r="H18" s="624"/>
      <c r="I18" s="624"/>
      <c r="J18" s="625"/>
      <c r="K18" s="19"/>
    </row>
    <row r="19" spans="1:11" ht="6" customHeight="1">
      <c r="A19" s="36"/>
      <c r="F19" s="626"/>
      <c r="G19" s="623"/>
      <c r="H19" s="624"/>
      <c r="I19" s="624"/>
      <c r="J19" s="625"/>
      <c r="K19" s="19"/>
    </row>
    <row r="20" spans="1:11" ht="12.75">
      <c r="A20" s="36" t="s">
        <v>444</v>
      </c>
      <c r="B20" s="603">
        <v>3467.6904152286634</v>
      </c>
      <c r="C20" s="603">
        <v>791.1919021487115</v>
      </c>
      <c r="D20" s="603">
        <v>4617.866498362262</v>
      </c>
      <c r="F20" s="622"/>
      <c r="G20" s="623"/>
      <c r="H20" s="624"/>
      <c r="I20" s="624"/>
      <c r="J20" s="625"/>
      <c r="K20" s="19"/>
    </row>
    <row r="21" spans="1:11" ht="12.75">
      <c r="A21" s="36" t="s">
        <v>445</v>
      </c>
      <c r="B21" s="603">
        <v>1145.2423346560129</v>
      </c>
      <c r="C21" s="603">
        <v>152.3413177797328</v>
      </c>
      <c r="D21" s="603">
        <v>1901.5249049814877</v>
      </c>
      <c r="F21" s="622"/>
      <c r="G21" s="623"/>
      <c r="H21" s="624"/>
      <c r="I21" s="623"/>
      <c r="J21" s="623"/>
      <c r="K21" s="19"/>
    </row>
    <row r="22" spans="1:11" ht="12.75">
      <c r="A22" s="2" t="s">
        <v>446</v>
      </c>
      <c r="B22" s="603">
        <v>148.66130594663906</v>
      </c>
      <c r="C22" s="603">
        <v>-21.141485477998494</v>
      </c>
      <c r="D22" s="603">
        <v>299.24884687145055</v>
      </c>
      <c r="F22" s="622"/>
      <c r="G22" s="623"/>
      <c r="H22" s="624"/>
      <c r="I22" s="623"/>
      <c r="J22" s="623"/>
      <c r="K22" s="19"/>
    </row>
    <row r="23" spans="1:11" ht="12.75">
      <c r="A23" s="36" t="s">
        <v>447</v>
      </c>
      <c r="B23" s="603"/>
      <c r="C23" s="603"/>
      <c r="D23" s="208">
        <v>-17.880500640874864</v>
      </c>
      <c r="F23" s="622"/>
      <c r="G23" s="623"/>
      <c r="H23" s="623"/>
      <c r="I23" s="624"/>
      <c r="J23" s="623"/>
      <c r="K23" s="19"/>
    </row>
    <row r="24" spans="1:11" ht="16.5" customHeight="1">
      <c r="A24" s="616" t="s">
        <v>448</v>
      </c>
      <c r="B24" s="601">
        <v>4761.594055831315</v>
      </c>
      <c r="C24" s="601">
        <v>922.3917344504458</v>
      </c>
      <c r="D24" s="601">
        <v>6800.759749574326</v>
      </c>
      <c r="F24" s="627"/>
      <c r="G24" s="623"/>
      <c r="H24" s="624"/>
      <c r="I24" s="623"/>
      <c r="J24" s="623"/>
      <c r="K24" s="19"/>
    </row>
    <row r="25" spans="1:11" ht="5.25" customHeight="1">
      <c r="A25" s="36"/>
      <c r="F25" s="626"/>
      <c r="G25" s="623"/>
      <c r="H25" s="624"/>
      <c r="I25" s="624"/>
      <c r="J25" s="625"/>
      <c r="K25" s="19"/>
    </row>
    <row r="26" spans="1:4" ht="13.5" customHeight="1">
      <c r="A26" s="628" t="s">
        <v>449</v>
      </c>
      <c r="B26" s="603"/>
      <c r="C26" s="603"/>
      <c r="D26" s="602">
        <v>-3225.8795216448816</v>
      </c>
    </row>
    <row r="27" spans="1:4" ht="16.5" customHeight="1">
      <c r="A27" s="616" t="s">
        <v>725</v>
      </c>
      <c r="B27" s="601">
        <v>38660.92815162505</v>
      </c>
      <c r="C27" s="601">
        <v>1674.2595933692528</v>
      </c>
      <c r="D27" s="601">
        <v>39103.46837116013</v>
      </c>
    </row>
    <row r="28" spans="1:11" ht="5.25" customHeight="1">
      <c r="A28" s="36"/>
      <c r="F28" s="626"/>
      <c r="G28" s="623"/>
      <c r="H28" s="624"/>
      <c r="I28" s="624"/>
      <c r="J28" s="625"/>
      <c r="K28" s="19"/>
    </row>
    <row r="29" spans="1:11" ht="12.75">
      <c r="A29" s="36" t="s">
        <v>450</v>
      </c>
      <c r="B29" s="603"/>
      <c r="C29" s="603"/>
      <c r="D29" s="208">
        <v>27443.18510078821</v>
      </c>
      <c r="F29" s="622"/>
      <c r="G29" s="623"/>
      <c r="H29" s="623"/>
      <c r="I29" s="624"/>
      <c r="J29" s="623"/>
      <c r="K29" s="19"/>
    </row>
    <row r="30" spans="1:4" ht="16.5" customHeight="1">
      <c r="A30" s="616" t="s">
        <v>451</v>
      </c>
      <c r="B30" s="601"/>
      <c r="C30" s="601"/>
      <c r="D30" s="601">
        <v>11660.283270371921</v>
      </c>
    </row>
  </sheetData>
  <printOptions horizontalCentered="1"/>
  <pageMargins left="0.75" right="0.75" top="0.5905511811023623" bottom="1" header="0" footer="0"/>
  <pageSetup fitToHeight="1" fitToWidth="1" horizontalDpi="300" verticalDpi="300" orientation="portrait" paperSize="9" scale="90" r:id="rId2"/>
  <headerFooter alignWithMargins="0">
    <oddFooter>&amp;R&amp;A</oddFooter>
  </headerFooter>
  <drawing r:id="rId1"/>
</worksheet>
</file>

<file path=xl/worksheets/sheet33.xml><?xml version="1.0" encoding="utf-8"?>
<worksheet xmlns="http://schemas.openxmlformats.org/spreadsheetml/2006/main" xmlns:r="http://schemas.openxmlformats.org/officeDocument/2006/relationships">
  <sheetPr>
    <tabColor indexed="41"/>
    <pageSetUpPr fitToPage="1"/>
  </sheetPr>
  <dimension ref="A3:I15"/>
  <sheetViews>
    <sheetView workbookViewId="0" topLeftCell="A1">
      <selection activeCell="A3" sqref="A3"/>
    </sheetView>
  </sheetViews>
  <sheetFormatPr defaultColWidth="11.421875" defaultRowHeight="12.75"/>
  <cols>
    <col min="1" max="1" width="22.7109375" style="0" customWidth="1"/>
    <col min="2" max="2" width="10.421875" style="0" customWidth="1"/>
    <col min="3" max="9" width="9.140625" style="0" customWidth="1"/>
  </cols>
  <sheetData>
    <row r="1" ht="24" customHeight="1"/>
    <row r="2" ht="11.25" customHeight="1"/>
    <row r="3" spans="1:9" ht="19.5">
      <c r="A3" s="617" t="s">
        <v>452</v>
      </c>
      <c r="B3" s="36"/>
      <c r="C3" s="36"/>
      <c r="D3" s="36"/>
      <c r="E3" s="36"/>
      <c r="F3" s="36"/>
      <c r="G3" s="36"/>
      <c r="H3" s="36"/>
      <c r="I3" s="36"/>
    </row>
    <row r="4" spans="1:9" ht="19.5">
      <c r="A4" s="617" t="s">
        <v>453</v>
      </c>
      <c r="B4" s="36"/>
      <c r="C4" s="36"/>
      <c r="D4" s="36"/>
      <c r="E4" s="36"/>
      <c r="F4" s="36"/>
      <c r="H4" s="36"/>
      <c r="I4" s="36"/>
    </row>
    <row r="5" spans="1:9" ht="12.75">
      <c r="A5" s="36" t="s">
        <v>910</v>
      </c>
      <c r="B5" s="36"/>
      <c r="C5" s="36"/>
      <c r="D5" s="36"/>
      <c r="E5" s="36"/>
      <c r="F5" s="36"/>
      <c r="G5" s="36"/>
      <c r="H5" s="36"/>
      <c r="I5" s="36"/>
    </row>
    <row r="6" spans="1:9" ht="12.75">
      <c r="A6" s="292"/>
      <c r="B6" s="292"/>
      <c r="C6" s="292"/>
      <c r="D6" s="292"/>
      <c r="E6" s="292"/>
      <c r="F6" s="292"/>
      <c r="G6" s="292"/>
      <c r="H6" s="292"/>
      <c r="I6" s="292"/>
    </row>
    <row r="7" spans="1:9" ht="12.75">
      <c r="A7" s="618"/>
      <c r="B7" s="807" t="s">
        <v>345</v>
      </c>
      <c r="C7" s="807"/>
      <c r="D7" s="807"/>
      <c r="E7" s="807"/>
      <c r="F7" s="807"/>
      <c r="G7" s="807"/>
      <c r="H7" s="807"/>
      <c r="I7" s="807"/>
    </row>
    <row r="8" spans="1:9" ht="25.5" customHeight="1">
      <c r="A8" s="618" t="s">
        <v>454</v>
      </c>
      <c r="B8" s="559" t="s">
        <v>455</v>
      </c>
      <c r="C8" s="560" t="s">
        <v>456</v>
      </c>
      <c r="D8" s="560" t="s">
        <v>457</v>
      </c>
      <c r="E8" s="560" t="s">
        <v>458</v>
      </c>
      <c r="F8" s="560" t="s">
        <v>459</v>
      </c>
      <c r="G8" s="560" t="s">
        <v>460</v>
      </c>
      <c r="H8" s="560" t="s">
        <v>461</v>
      </c>
      <c r="I8" s="560" t="s">
        <v>462</v>
      </c>
    </row>
    <row r="9" spans="1:9" ht="12.75">
      <c r="A9" s="629"/>
      <c r="B9" s="630"/>
      <c r="C9" s="630"/>
      <c r="D9" s="630"/>
      <c r="E9" s="630"/>
      <c r="F9" s="630"/>
      <c r="G9" s="630"/>
      <c r="H9" s="630"/>
      <c r="I9" s="630"/>
    </row>
    <row r="10" spans="1:9" ht="15.75" customHeight="1">
      <c r="A10" s="631" t="s">
        <v>463</v>
      </c>
      <c r="B10" s="603">
        <v>27339.980007222694</v>
      </c>
      <c r="C10" s="603">
        <v>26525.278012365306</v>
      </c>
      <c r="D10" s="603">
        <v>23890.403244918143</v>
      </c>
      <c r="E10" s="603">
        <v>16339.378117434318</v>
      </c>
      <c r="F10" s="603">
        <v>11120.348701606867</v>
      </c>
      <c r="G10" s="603">
        <v>3226.7756726376456</v>
      </c>
      <c r="H10" s="603">
        <v>2660.9950014228934</v>
      </c>
      <c r="I10" s="603">
        <v>2118.583287774346</v>
      </c>
    </row>
    <row r="11" spans="1:9" ht="15.75" customHeight="1">
      <c r="A11" s="631" t="s">
        <v>464</v>
      </c>
      <c r="B11" s="603">
        <v>8188.608136007996</v>
      </c>
      <c r="C11" s="603">
        <v>6753.931305009076</v>
      </c>
      <c r="D11" s="603">
        <v>5606.810371599239</v>
      </c>
      <c r="E11" s="603">
        <v>3236.2192602895193</v>
      </c>
      <c r="F11" s="603">
        <v>1708.9129681274267</v>
      </c>
      <c r="G11" s="603">
        <v>804.9041112499559</v>
      </c>
      <c r="H11" s="603">
        <v>768.9363092308779</v>
      </c>
      <c r="I11" s="603">
        <v>660.3640085019705</v>
      </c>
    </row>
    <row r="12" spans="1:9" ht="15.75" customHeight="1">
      <c r="A12" s="631" t="s">
        <v>465</v>
      </c>
      <c r="B12" s="603">
        <v>6800.759749574326</v>
      </c>
      <c r="C12" s="603">
        <v>6371.278355767577</v>
      </c>
      <c r="D12" s="603">
        <v>6076.807850991749</v>
      </c>
      <c r="E12" s="603">
        <v>4995.7324937793965</v>
      </c>
      <c r="F12" s="603">
        <v>4587.473967256875</v>
      </c>
      <c r="G12" s="603">
        <v>4221.488993768632</v>
      </c>
      <c r="H12" s="603">
        <v>4157.669052725391</v>
      </c>
      <c r="I12" s="603">
        <v>3835.859121997059</v>
      </c>
    </row>
    <row r="13" spans="1:9" ht="15.75" customHeight="1">
      <c r="A13" s="631" t="s">
        <v>466</v>
      </c>
      <c r="B13" s="603">
        <v>-3225.8795216448816</v>
      </c>
      <c r="C13" s="437"/>
      <c r="D13" s="437"/>
      <c r="E13" s="437"/>
      <c r="F13" s="437"/>
      <c r="G13" s="437"/>
      <c r="H13" s="437"/>
      <c r="I13" s="437"/>
    </row>
    <row r="14" spans="1:9" ht="8.25" customHeight="1">
      <c r="A14" s="631"/>
      <c r="B14" s="85"/>
      <c r="C14" s="85"/>
      <c r="D14" s="85"/>
      <c r="E14" s="85"/>
      <c r="F14" s="85"/>
      <c r="G14" s="85"/>
      <c r="H14" s="85"/>
      <c r="I14" s="85"/>
    </row>
    <row r="15" spans="1:9" ht="15.75" customHeight="1">
      <c r="A15" s="616" t="s">
        <v>725</v>
      </c>
      <c r="B15" s="601">
        <v>39103.46837116014</v>
      </c>
      <c r="C15" s="601">
        <v>39650.487673141964</v>
      </c>
      <c r="D15" s="601">
        <v>35574.021467509134</v>
      </c>
      <c r="E15" s="601">
        <v>24571.329871503236</v>
      </c>
      <c r="F15" s="601">
        <v>17416.73563699117</v>
      </c>
      <c r="G15" s="601">
        <v>8253.168777656234</v>
      </c>
      <c r="H15" s="601">
        <v>7587.600363379162</v>
      </c>
      <c r="I15" s="601">
        <v>6614.806418273376</v>
      </c>
    </row>
  </sheetData>
  <mergeCells count="1">
    <mergeCell ref="B7:I7"/>
  </mergeCells>
  <printOptions horizontalCentered="1"/>
  <pageMargins left="0.75" right="0.75" top="0.5905511811023623" bottom="1" header="0" footer="0"/>
  <pageSetup fitToHeight="1" fitToWidth="1" horizontalDpi="300" verticalDpi="300" orientation="portrait" paperSize="9" scale="89" r:id="rId2"/>
  <headerFooter alignWithMargins="0">
    <oddFooter>&amp;R&amp;A</oddFooter>
  </headerFooter>
  <drawing r:id="rId1"/>
</worksheet>
</file>

<file path=xl/worksheets/sheet34.xml><?xml version="1.0" encoding="utf-8"?>
<worksheet xmlns="http://schemas.openxmlformats.org/spreadsheetml/2006/main" xmlns:r="http://schemas.openxmlformats.org/officeDocument/2006/relationships">
  <sheetPr>
    <tabColor indexed="41"/>
    <pageSetUpPr fitToPage="1"/>
  </sheetPr>
  <dimension ref="A3:F15"/>
  <sheetViews>
    <sheetView workbookViewId="0" topLeftCell="A1">
      <selection activeCell="A3" sqref="A3"/>
    </sheetView>
  </sheetViews>
  <sheetFormatPr defaultColWidth="11.421875" defaultRowHeight="12.75"/>
  <cols>
    <col min="1" max="1" width="18.00390625" style="0" customWidth="1"/>
    <col min="2" max="5" width="15.28125" style="0" customWidth="1"/>
  </cols>
  <sheetData>
    <row r="1" ht="24" customHeight="1"/>
    <row r="3" spans="1:5" ht="18">
      <c r="A3" s="301" t="s">
        <v>623</v>
      </c>
      <c r="B3" s="301"/>
      <c r="C3" s="36"/>
      <c r="D3" s="36"/>
      <c r="E3" s="36"/>
    </row>
    <row r="4" spans="1:5" ht="12.75">
      <c r="A4" s="36" t="s">
        <v>910</v>
      </c>
      <c r="B4" s="36"/>
      <c r="C4" s="36"/>
      <c r="D4" s="36"/>
      <c r="E4" s="36"/>
    </row>
    <row r="5" spans="1:5" ht="10.5" customHeight="1">
      <c r="A5" s="36"/>
      <c r="B5" s="36"/>
      <c r="C5" s="36"/>
      <c r="D5" s="36"/>
      <c r="E5" s="36"/>
    </row>
    <row r="6" spans="1:6" ht="12.75">
      <c r="A6" s="36"/>
      <c r="B6" s="36"/>
      <c r="C6" s="36"/>
      <c r="D6" s="36"/>
      <c r="E6" s="36"/>
      <c r="F6" s="101"/>
    </row>
    <row r="7" spans="1:6" ht="12.75" customHeight="1">
      <c r="A7" s="466"/>
      <c r="B7" s="171" t="s">
        <v>624</v>
      </c>
      <c r="C7" s="171" t="s">
        <v>625</v>
      </c>
      <c r="D7" s="171" t="s">
        <v>626</v>
      </c>
      <c r="E7" s="171" t="s">
        <v>626</v>
      </c>
      <c r="F7" s="101"/>
    </row>
    <row r="8" spans="1:6" ht="12.75" customHeight="1">
      <c r="A8" s="466"/>
      <c r="B8" s="171" t="s">
        <v>627</v>
      </c>
      <c r="C8" s="171" t="s">
        <v>635</v>
      </c>
      <c r="D8" s="171" t="s">
        <v>636</v>
      </c>
      <c r="E8" s="171" t="s">
        <v>637</v>
      </c>
      <c r="F8" s="101"/>
    </row>
    <row r="9" spans="1:6" ht="15.75" customHeight="1">
      <c r="A9" s="631" t="s">
        <v>628</v>
      </c>
      <c r="B9" s="603">
        <v>1282</v>
      </c>
      <c r="C9" s="603">
        <v>1205</v>
      </c>
      <c r="D9" s="603">
        <v>1753</v>
      </c>
      <c r="E9" s="603">
        <v>829</v>
      </c>
      <c r="F9" s="101"/>
    </row>
    <row r="10" spans="1:6" ht="15.75" customHeight="1">
      <c r="A10" s="631" t="s">
        <v>629</v>
      </c>
      <c r="B10" s="603">
        <v>772</v>
      </c>
      <c r="C10" s="603">
        <v>673</v>
      </c>
      <c r="D10" s="632">
        <v>617</v>
      </c>
      <c r="E10" s="603">
        <v>311</v>
      </c>
      <c r="F10" s="101"/>
    </row>
    <row r="11" spans="1:6" ht="15.75" customHeight="1">
      <c r="A11" s="631" t="s">
        <v>630</v>
      </c>
      <c r="B11" s="603">
        <v>941</v>
      </c>
      <c r="C11" s="603">
        <v>802</v>
      </c>
      <c r="D11" s="632" t="s">
        <v>644</v>
      </c>
      <c r="E11" s="632" t="s">
        <v>644</v>
      </c>
      <c r="F11" s="101"/>
    </row>
    <row r="12" spans="1:5" ht="12.75" customHeight="1">
      <c r="A12" s="631"/>
      <c r="B12" s="631"/>
      <c r="C12" s="603"/>
      <c r="D12" s="632"/>
      <c r="E12" s="603"/>
    </row>
    <row r="13" ht="12.75">
      <c r="A13" s="192" t="s">
        <v>631</v>
      </c>
    </row>
    <row r="14" ht="12.75">
      <c r="A14" s="192" t="s">
        <v>645</v>
      </c>
    </row>
    <row r="15" ht="12.75">
      <c r="A15" s="192" t="s">
        <v>632</v>
      </c>
    </row>
  </sheetData>
  <printOptions horizontalCentered="1"/>
  <pageMargins left="0" right="0" top="0.5905511811023623" bottom="0.984251968503937" header="0" footer="0"/>
  <pageSetup fitToHeight="1" fitToWidth="1" horizontalDpi="300" verticalDpi="300" orientation="portrait" paperSize="9" r:id="rId2"/>
  <headerFooter alignWithMargins="0">
    <oddFooter>&amp;R&amp;A</oddFooter>
  </headerFooter>
  <drawing r:id="rId1"/>
</worksheet>
</file>

<file path=xl/worksheets/sheet35.xml><?xml version="1.0" encoding="utf-8"?>
<worksheet xmlns="http://schemas.openxmlformats.org/spreadsheetml/2006/main" xmlns:r="http://schemas.openxmlformats.org/officeDocument/2006/relationships">
  <sheetPr>
    <tabColor indexed="41"/>
  </sheetPr>
  <dimension ref="A3:K19"/>
  <sheetViews>
    <sheetView workbookViewId="0" topLeftCell="A1">
      <selection activeCell="A3" sqref="A3"/>
    </sheetView>
  </sheetViews>
  <sheetFormatPr defaultColWidth="11.421875" defaultRowHeight="12.75"/>
  <cols>
    <col min="1" max="1" width="17.8515625" style="0" customWidth="1"/>
    <col min="2" max="2" width="14.421875" style="0" customWidth="1"/>
    <col min="3" max="3" width="8.8515625" style="0" customWidth="1"/>
    <col min="5" max="5" width="8.8515625" style="0" customWidth="1"/>
    <col min="6" max="6" width="0.85546875" style="0" customWidth="1"/>
    <col min="7" max="7" width="13.00390625" style="0" customWidth="1"/>
    <col min="8" max="8" width="8.8515625" style="0" customWidth="1"/>
    <col min="10" max="10" width="8.8515625" style="0" customWidth="1"/>
  </cols>
  <sheetData>
    <row r="3" spans="1:5" ht="19.5">
      <c r="A3" s="617" t="s">
        <v>658</v>
      </c>
      <c r="B3" s="637"/>
      <c r="C3" s="637"/>
      <c r="D3" s="637"/>
      <c r="E3" s="637"/>
    </row>
    <row r="4" spans="1:5" ht="12.75">
      <c r="A4" s="638"/>
      <c r="B4" s="638"/>
      <c r="C4" s="638"/>
      <c r="D4" s="638"/>
      <c r="E4" s="638"/>
    </row>
    <row r="5" spans="1:10" ht="12.75">
      <c r="A5" s="813"/>
      <c r="B5" s="811" t="s">
        <v>345</v>
      </c>
      <c r="C5" s="811"/>
      <c r="D5" s="811"/>
      <c r="E5" s="811"/>
      <c r="G5" s="811" t="s">
        <v>646</v>
      </c>
      <c r="H5" s="811"/>
      <c r="I5" s="811"/>
      <c r="J5" s="811"/>
    </row>
    <row r="6" spans="1:10" ht="12.75">
      <c r="A6" s="813"/>
      <c r="B6" s="812" t="s">
        <v>659</v>
      </c>
      <c r="C6" s="812"/>
      <c r="D6" s="809" t="s">
        <v>660</v>
      </c>
      <c r="E6" s="809"/>
      <c r="G6" s="812" t="s">
        <v>659</v>
      </c>
      <c r="H6" s="812"/>
      <c r="I6" s="809" t="s">
        <v>660</v>
      </c>
      <c r="J6" s="809"/>
    </row>
    <row r="7" spans="1:10" ht="12.75">
      <c r="A7" s="813"/>
      <c r="B7" s="639" t="s">
        <v>404</v>
      </c>
      <c r="C7" s="640" t="s">
        <v>280</v>
      </c>
      <c r="D7" s="641" t="s">
        <v>279</v>
      </c>
      <c r="E7" s="642" t="s">
        <v>280</v>
      </c>
      <c r="G7" s="639" t="s">
        <v>404</v>
      </c>
      <c r="H7" s="640" t="s">
        <v>280</v>
      </c>
      <c r="I7" s="641" t="s">
        <v>279</v>
      </c>
      <c r="J7" s="642" t="s">
        <v>280</v>
      </c>
    </row>
    <row r="8" spans="1:10" ht="14.25" customHeight="1">
      <c r="A8" s="643" t="s">
        <v>662</v>
      </c>
      <c r="B8" s="644">
        <v>107815.85626525345</v>
      </c>
      <c r="C8" s="645">
        <v>82.03</v>
      </c>
      <c r="D8" s="644">
        <v>180972</v>
      </c>
      <c r="E8" s="645">
        <v>80.1630085712387</v>
      </c>
      <c r="G8" s="644">
        <v>112886.41409352067</v>
      </c>
      <c r="H8" s="645">
        <v>81.7813503869851</v>
      </c>
      <c r="I8" s="644">
        <v>192410</v>
      </c>
      <c r="J8" s="645">
        <v>79.9121178517882</v>
      </c>
    </row>
    <row r="9" spans="1:10" ht="14.25" customHeight="1">
      <c r="A9" s="643" t="s">
        <v>663</v>
      </c>
      <c r="B9" s="644">
        <v>23146.482380369765</v>
      </c>
      <c r="C9" s="645">
        <v>17.6108263647253</v>
      </c>
      <c r="D9" s="644">
        <v>43956</v>
      </c>
      <c r="E9" s="645">
        <v>19.4706651015481</v>
      </c>
      <c r="G9" s="644">
        <v>23483.38648508011</v>
      </c>
      <c r="H9" s="645">
        <v>17.0127032010981</v>
      </c>
      <c r="I9" s="644">
        <v>47440</v>
      </c>
      <c r="J9" s="645">
        <v>19.7028785972082</v>
      </c>
    </row>
    <row r="10" spans="1:10" ht="14.25" customHeight="1">
      <c r="A10" s="643" t="s">
        <v>664</v>
      </c>
      <c r="B10" s="644">
        <v>470.91667698000015</v>
      </c>
      <c r="C10" s="645">
        <v>0.358293398291121</v>
      </c>
      <c r="D10" s="644">
        <v>827</v>
      </c>
      <c r="E10" s="645">
        <v>0.366326327213129</v>
      </c>
      <c r="G10" s="644">
        <v>1664.62115612</v>
      </c>
      <c r="H10" s="645">
        <v>1.20594641191682</v>
      </c>
      <c r="I10" s="644">
        <v>927</v>
      </c>
      <c r="J10" s="645">
        <v>0.385003551003626</v>
      </c>
    </row>
    <row r="11" spans="1:10" s="106" customFormat="1" ht="16.5" customHeight="1">
      <c r="A11" s="646" t="s">
        <v>661</v>
      </c>
      <c r="B11" s="647">
        <v>131433.25532260322</v>
      </c>
      <c r="C11" s="648">
        <v>100</v>
      </c>
      <c r="D11" s="647">
        <v>225755</v>
      </c>
      <c r="E11" s="648">
        <v>100</v>
      </c>
      <c r="F11" s="649"/>
      <c r="G11" s="647">
        <v>138034.4217347208</v>
      </c>
      <c r="H11" s="648">
        <v>100</v>
      </c>
      <c r="I11" s="647">
        <v>240777</v>
      </c>
      <c r="J11" s="648">
        <v>100</v>
      </c>
    </row>
    <row r="12" spans="1:10" s="19" customFormat="1" ht="9.75" customHeight="1">
      <c r="A12" s="643"/>
      <c r="B12" s="644"/>
      <c r="C12" s="650"/>
      <c r="D12" s="644"/>
      <c r="E12" s="651"/>
      <c r="G12" s="644"/>
      <c r="H12" s="650"/>
      <c r="I12" s="644"/>
      <c r="J12" s="651"/>
    </row>
    <row r="13" spans="1:11" ht="12.75" customHeight="1">
      <c r="A13" s="810" t="s">
        <v>467</v>
      </c>
      <c r="B13" s="810"/>
      <c r="C13" s="810"/>
      <c r="D13" s="810"/>
      <c r="E13" s="810"/>
      <c r="F13" s="810"/>
      <c r="G13" s="810"/>
      <c r="H13" s="810"/>
      <c r="I13" s="810"/>
      <c r="J13" s="810"/>
      <c r="K13" s="35"/>
    </row>
    <row r="14" spans="1:11" ht="10.5" customHeight="1">
      <c r="A14" s="808" t="s">
        <v>665</v>
      </c>
      <c r="B14" s="808"/>
      <c r="C14" s="808"/>
      <c r="D14" s="808"/>
      <c r="E14" s="808"/>
      <c r="F14" s="808"/>
      <c r="G14" s="808"/>
      <c r="H14" s="808"/>
      <c r="I14" s="808"/>
      <c r="J14" s="808"/>
      <c r="K14" s="35"/>
    </row>
    <row r="15" spans="1:11" ht="10.5" customHeight="1">
      <c r="A15" s="808"/>
      <c r="B15" s="808"/>
      <c r="C15" s="808"/>
      <c r="D15" s="808"/>
      <c r="E15" s="808"/>
      <c r="F15" s="808"/>
      <c r="G15" s="808"/>
      <c r="H15" s="808"/>
      <c r="I15" s="808"/>
      <c r="J15" s="808"/>
      <c r="K15" s="35"/>
    </row>
    <row r="16" spans="1:11" ht="10.5" customHeight="1">
      <c r="A16" s="808"/>
      <c r="B16" s="808"/>
      <c r="C16" s="808"/>
      <c r="D16" s="808"/>
      <c r="E16" s="808"/>
      <c r="F16" s="808"/>
      <c r="G16" s="808"/>
      <c r="H16" s="808"/>
      <c r="I16" s="808"/>
      <c r="J16" s="808"/>
      <c r="K16" s="35"/>
    </row>
    <row r="17" spans="1:11" ht="12.75" customHeight="1">
      <c r="A17" s="810" t="s">
        <v>666</v>
      </c>
      <c r="B17" s="810"/>
      <c r="C17" s="810"/>
      <c r="D17" s="810"/>
      <c r="E17" s="810"/>
      <c r="F17" s="810"/>
      <c r="G17" s="810"/>
      <c r="H17" s="810"/>
      <c r="I17" s="810"/>
      <c r="J17" s="810"/>
      <c r="K17" s="35"/>
    </row>
    <row r="18" spans="1:10" ht="12.75">
      <c r="A18" s="810"/>
      <c r="B18" s="810"/>
      <c r="C18" s="810"/>
      <c r="D18" s="810"/>
      <c r="E18" s="810"/>
      <c r="F18" s="810"/>
      <c r="G18" s="810"/>
      <c r="H18" s="810"/>
      <c r="I18" s="810"/>
      <c r="J18" s="810"/>
    </row>
    <row r="19" spans="1:10" ht="12.75">
      <c r="A19" s="810"/>
      <c r="B19" s="810"/>
      <c r="C19" s="810"/>
      <c r="D19" s="810"/>
      <c r="E19" s="810"/>
      <c r="F19" s="810"/>
      <c r="G19" s="810"/>
      <c r="H19" s="810"/>
      <c r="I19" s="810"/>
      <c r="J19" s="810"/>
    </row>
  </sheetData>
  <mergeCells count="10">
    <mergeCell ref="A14:J16"/>
    <mergeCell ref="D6:E6"/>
    <mergeCell ref="A17:J19"/>
    <mergeCell ref="G5:J5"/>
    <mergeCell ref="G6:H6"/>
    <mergeCell ref="I6:J6"/>
    <mergeCell ref="A13:J13"/>
    <mergeCell ref="A5:A7"/>
    <mergeCell ref="B5:E5"/>
    <mergeCell ref="B6:C6"/>
  </mergeCells>
  <printOptions/>
  <pageMargins left="0.75" right="0.75" top="1" bottom="1" header="0" footer="0"/>
  <pageSetup horizontalDpi="600" verticalDpi="600" orientation="portrait" paperSize="9" scale="76" r:id="rId1"/>
</worksheet>
</file>

<file path=xl/worksheets/sheet36.xml><?xml version="1.0" encoding="utf-8"?>
<worksheet xmlns="http://schemas.openxmlformats.org/spreadsheetml/2006/main" xmlns:r="http://schemas.openxmlformats.org/officeDocument/2006/relationships">
  <sheetPr>
    <tabColor indexed="41"/>
  </sheetPr>
  <dimension ref="A2:N30"/>
  <sheetViews>
    <sheetView workbookViewId="0" topLeftCell="A1">
      <selection activeCell="A3" sqref="A3"/>
    </sheetView>
  </sheetViews>
  <sheetFormatPr defaultColWidth="11.421875" defaultRowHeight="12.75"/>
  <cols>
    <col min="1" max="1" width="19.7109375" style="0" customWidth="1"/>
    <col min="3" max="3" width="0.71875" style="19" customWidth="1"/>
    <col min="4" max="4" width="13.421875" style="0" customWidth="1"/>
    <col min="5" max="5" width="12.00390625" style="0" customWidth="1"/>
    <col min="6" max="6" width="13.421875" style="0" customWidth="1"/>
    <col min="7" max="7" width="0.71875" style="654" customWidth="1"/>
    <col min="8" max="8" width="13.00390625" style="0" customWidth="1"/>
    <col min="9" max="9" width="12.57421875" style="0" customWidth="1"/>
    <col min="11" max="11" width="0.71875" style="0" customWidth="1"/>
    <col min="12" max="13" width="12.57421875" style="0" customWidth="1"/>
    <col min="14" max="14" width="12.8515625" style="0" customWidth="1"/>
  </cols>
  <sheetData>
    <row r="2" ht="9.75" customHeight="1">
      <c r="A2" s="269"/>
    </row>
    <row r="3" spans="1:14" ht="21" customHeight="1">
      <c r="A3" s="617" t="s">
        <v>671</v>
      </c>
      <c r="B3" s="652"/>
      <c r="C3" s="653"/>
      <c r="D3" s="652"/>
      <c r="E3" s="652"/>
      <c r="F3" s="652"/>
      <c r="H3" s="652"/>
      <c r="I3" s="652"/>
      <c r="J3" s="652"/>
      <c r="K3" s="652"/>
      <c r="L3" s="652"/>
      <c r="M3" s="652"/>
      <c r="N3" s="652"/>
    </row>
    <row r="4" spans="1:14" ht="12.75">
      <c r="A4" s="36" t="s">
        <v>910</v>
      </c>
      <c r="B4" s="655"/>
      <c r="C4" s="656"/>
      <c r="D4" s="655"/>
      <c r="E4" s="655"/>
      <c r="F4" s="655"/>
      <c r="G4" s="657"/>
      <c r="H4" s="655"/>
      <c r="I4" s="655"/>
      <c r="J4" s="652"/>
      <c r="K4" s="658"/>
      <c r="L4" s="652"/>
      <c r="M4" s="652"/>
      <c r="N4" s="659"/>
    </row>
    <row r="5" spans="1:14" ht="12.75">
      <c r="A5" s="652"/>
      <c r="B5" s="659"/>
      <c r="C5" s="660"/>
      <c r="D5" s="661"/>
      <c r="E5" s="659"/>
      <c r="F5" s="659"/>
      <c r="G5" s="662"/>
      <c r="H5" s="659"/>
      <c r="I5" s="659"/>
      <c r="J5" s="659"/>
      <c r="K5" s="663"/>
      <c r="L5" s="661"/>
      <c r="M5" s="659"/>
      <c r="N5" s="659"/>
    </row>
    <row r="6" spans="1:14" ht="12.75">
      <c r="A6" s="664"/>
      <c r="B6" s="689"/>
      <c r="C6" s="690"/>
      <c r="D6" s="814">
        <v>2010</v>
      </c>
      <c r="E6" s="814"/>
      <c r="F6" s="814"/>
      <c r="G6" s="665"/>
      <c r="H6" s="814">
        <v>2009</v>
      </c>
      <c r="I6" s="814"/>
      <c r="J6" s="814"/>
      <c r="K6" s="666"/>
      <c r="L6" s="814">
        <v>2008</v>
      </c>
      <c r="M6" s="814"/>
      <c r="N6" s="814"/>
    </row>
    <row r="7" spans="1:14" ht="12.75" customHeight="1">
      <c r="A7" s="667"/>
      <c r="B7" s="815" t="s">
        <v>670</v>
      </c>
      <c r="C7" s="668"/>
      <c r="D7" s="816" t="s">
        <v>669</v>
      </c>
      <c r="E7" s="816" t="s">
        <v>667</v>
      </c>
      <c r="F7" s="816" t="s">
        <v>668</v>
      </c>
      <c r="G7" s="688"/>
      <c r="H7" s="816" t="s">
        <v>669</v>
      </c>
      <c r="I7" s="816" t="s">
        <v>667</v>
      </c>
      <c r="J7" s="816" t="s">
        <v>668</v>
      </c>
      <c r="K7" s="668"/>
      <c r="L7" s="816" t="s">
        <v>669</v>
      </c>
      <c r="M7" s="816" t="s">
        <v>667</v>
      </c>
      <c r="N7" s="816" t="s">
        <v>668</v>
      </c>
    </row>
    <row r="8" spans="1:14" ht="26.25" customHeight="1">
      <c r="A8" s="667"/>
      <c r="B8" s="815"/>
      <c r="C8" s="668"/>
      <c r="D8" s="816"/>
      <c r="E8" s="816"/>
      <c r="F8" s="816"/>
      <c r="G8" s="688"/>
      <c r="H8" s="816"/>
      <c r="I8" s="816"/>
      <c r="J8" s="816"/>
      <c r="K8" s="668"/>
      <c r="L8" s="816"/>
      <c r="M8" s="816"/>
      <c r="N8" s="816"/>
    </row>
    <row r="9" spans="1:14" ht="12.75">
      <c r="A9" s="817" t="s">
        <v>647</v>
      </c>
      <c r="B9" s="669" t="s">
        <v>648</v>
      </c>
      <c r="C9" s="669"/>
      <c r="D9" s="670">
        <v>0</v>
      </c>
      <c r="E9" s="670">
        <v>0</v>
      </c>
      <c r="F9" s="670">
        <v>0</v>
      </c>
      <c r="G9" s="671"/>
      <c r="H9" s="672">
        <v>0</v>
      </c>
      <c r="I9" s="672">
        <v>0</v>
      </c>
      <c r="J9" s="672">
        <v>0</v>
      </c>
      <c r="K9" s="672"/>
      <c r="L9" s="672">
        <v>0</v>
      </c>
      <c r="M9" s="672">
        <v>0</v>
      </c>
      <c r="N9" s="672">
        <v>0</v>
      </c>
    </row>
    <row r="10" spans="1:14" ht="12.75">
      <c r="A10" s="817"/>
      <c r="B10" s="669" t="s">
        <v>814</v>
      </c>
      <c r="C10" s="669"/>
      <c r="D10" s="670">
        <v>37</v>
      </c>
      <c r="E10" s="673">
        <v>14344</v>
      </c>
      <c r="F10" s="673">
        <v>1592.6</v>
      </c>
      <c r="G10" s="674"/>
      <c r="H10" s="672">
        <v>32</v>
      </c>
      <c r="I10" s="673">
        <v>15303.674</v>
      </c>
      <c r="J10" s="673">
        <v>1484.74</v>
      </c>
      <c r="K10" s="673"/>
      <c r="L10" s="672">
        <v>11</v>
      </c>
      <c r="M10" s="673">
        <v>5277.505</v>
      </c>
      <c r="N10" s="673">
        <v>499.8</v>
      </c>
    </row>
    <row r="11" spans="1:14" ht="12.75">
      <c r="A11" s="817"/>
      <c r="B11" s="669" t="s">
        <v>649</v>
      </c>
      <c r="C11" s="669"/>
      <c r="D11" s="670">
        <v>30</v>
      </c>
      <c r="E11" s="673">
        <v>3679.2</v>
      </c>
      <c r="F11" s="673">
        <v>962.6</v>
      </c>
      <c r="G11" s="674"/>
      <c r="H11" s="672">
        <v>29</v>
      </c>
      <c r="I11" s="673">
        <v>4773.87</v>
      </c>
      <c r="J11" s="673">
        <v>986.76</v>
      </c>
      <c r="K11" s="673"/>
      <c r="L11" s="672">
        <v>32</v>
      </c>
      <c r="M11" s="673">
        <v>6343.6</v>
      </c>
      <c r="N11" s="673">
        <v>1345</v>
      </c>
    </row>
    <row r="12" spans="1:14" s="106" customFormat="1" ht="12.75">
      <c r="A12" s="818" t="s">
        <v>650</v>
      </c>
      <c r="B12" s="818"/>
      <c r="C12" s="676"/>
      <c r="D12" s="677">
        <v>67</v>
      </c>
      <c r="E12" s="678">
        <v>18023.4</v>
      </c>
      <c r="F12" s="678">
        <v>2555.3</v>
      </c>
      <c r="G12" s="693"/>
      <c r="H12" s="679">
        <v>61</v>
      </c>
      <c r="I12" s="678">
        <v>20077.54</v>
      </c>
      <c r="J12" s="678">
        <v>2471.5</v>
      </c>
      <c r="K12" s="678"/>
      <c r="L12" s="679">
        <v>43</v>
      </c>
      <c r="M12" s="678">
        <v>11571.1</v>
      </c>
      <c r="N12" s="678">
        <v>1844.8</v>
      </c>
    </row>
    <row r="13" spans="1:14" ht="12.75">
      <c r="A13" s="817" t="s">
        <v>651</v>
      </c>
      <c r="B13" s="669" t="s">
        <v>648</v>
      </c>
      <c r="C13" s="669"/>
      <c r="D13" s="670">
        <v>0</v>
      </c>
      <c r="E13" s="673">
        <v>0</v>
      </c>
      <c r="F13" s="673">
        <v>0</v>
      </c>
      <c r="G13" s="674"/>
      <c r="H13" s="672">
        <v>2</v>
      </c>
      <c r="I13" s="673">
        <v>664.93</v>
      </c>
      <c r="J13" s="673">
        <v>159.58</v>
      </c>
      <c r="K13" s="673"/>
      <c r="L13" s="672">
        <v>1</v>
      </c>
      <c r="M13" s="673">
        <v>639.2</v>
      </c>
      <c r="N13" s="673">
        <v>118.3</v>
      </c>
    </row>
    <row r="14" spans="1:14" ht="12.75">
      <c r="A14" s="817"/>
      <c r="B14" s="669" t="s">
        <v>814</v>
      </c>
      <c r="C14" s="669"/>
      <c r="D14" s="670">
        <v>22</v>
      </c>
      <c r="E14" s="673">
        <v>4379</v>
      </c>
      <c r="F14" s="673">
        <v>974.6</v>
      </c>
      <c r="G14" s="674"/>
      <c r="H14" s="672">
        <v>6</v>
      </c>
      <c r="I14" s="673">
        <v>88.52</v>
      </c>
      <c r="J14" s="673">
        <v>34.76</v>
      </c>
      <c r="K14" s="673"/>
      <c r="L14" s="672">
        <v>6</v>
      </c>
      <c r="M14" s="673">
        <v>1054.1</v>
      </c>
      <c r="N14" s="673">
        <v>76.5</v>
      </c>
    </row>
    <row r="15" spans="1:14" ht="12.75">
      <c r="A15" s="817"/>
      <c r="B15" s="669" t="s">
        <v>649</v>
      </c>
      <c r="C15" s="669"/>
      <c r="D15" s="670">
        <v>2</v>
      </c>
      <c r="E15" s="673">
        <v>211</v>
      </c>
      <c r="F15" s="673">
        <v>84.4</v>
      </c>
      <c r="G15" s="674"/>
      <c r="H15" s="672">
        <v>4</v>
      </c>
      <c r="I15" s="673">
        <v>80.29</v>
      </c>
      <c r="J15" s="673">
        <v>30.2</v>
      </c>
      <c r="K15" s="673"/>
      <c r="L15" s="672">
        <v>2</v>
      </c>
      <c r="M15" s="673">
        <v>346.8</v>
      </c>
      <c r="N15" s="673">
        <v>148.7</v>
      </c>
    </row>
    <row r="16" spans="1:14" s="106" customFormat="1" ht="12.75">
      <c r="A16" s="818" t="s">
        <v>652</v>
      </c>
      <c r="B16" s="818"/>
      <c r="C16" s="676"/>
      <c r="D16" s="677">
        <v>24</v>
      </c>
      <c r="E16" s="678">
        <v>4590.1</v>
      </c>
      <c r="F16" s="678">
        <v>1059</v>
      </c>
      <c r="G16" s="693"/>
      <c r="H16" s="679">
        <v>12</v>
      </c>
      <c r="I16" s="678">
        <v>833.75</v>
      </c>
      <c r="J16" s="678">
        <v>224.548</v>
      </c>
      <c r="K16" s="678"/>
      <c r="L16" s="679">
        <v>9</v>
      </c>
      <c r="M16" s="678">
        <v>2040.1</v>
      </c>
      <c r="N16" s="678">
        <v>343.5</v>
      </c>
    </row>
    <row r="17" spans="1:14" ht="12.75">
      <c r="A17" s="817" t="s">
        <v>653</v>
      </c>
      <c r="B17" s="669" t="s">
        <v>648</v>
      </c>
      <c r="C17" s="669"/>
      <c r="D17" s="670">
        <v>0</v>
      </c>
      <c r="E17" s="670">
        <v>0</v>
      </c>
      <c r="F17" s="670">
        <v>0</v>
      </c>
      <c r="G17" s="671"/>
      <c r="H17" s="672">
        <v>0</v>
      </c>
      <c r="I17" s="672">
        <v>0</v>
      </c>
      <c r="J17" s="672">
        <v>0</v>
      </c>
      <c r="K17" s="672"/>
      <c r="L17" s="672">
        <v>0</v>
      </c>
      <c r="M17" s="672">
        <v>0</v>
      </c>
      <c r="N17" s="672">
        <v>0</v>
      </c>
    </row>
    <row r="18" spans="1:14" ht="12.75">
      <c r="A18" s="817" t="s">
        <v>653</v>
      </c>
      <c r="B18" s="669" t="s">
        <v>814</v>
      </c>
      <c r="C18" s="669"/>
      <c r="D18" s="670">
        <v>0</v>
      </c>
      <c r="E18" s="673">
        <v>0</v>
      </c>
      <c r="F18" s="673">
        <v>0</v>
      </c>
      <c r="G18" s="674"/>
      <c r="H18" s="672">
        <v>0</v>
      </c>
      <c r="I18" s="673">
        <v>0</v>
      </c>
      <c r="J18" s="673">
        <v>0</v>
      </c>
      <c r="K18" s="673"/>
      <c r="L18" s="672">
        <v>1</v>
      </c>
      <c r="M18" s="673">
        <v>34</v>
      </c>
      <c r="N18" s="673">
        <v>18.2</v>
      </c>
    </row>
    <row r="19" spans="1:14" ht="12.75">
      <c r="A19" s="817"/>
      <c r="B19" s="669" t="s">
        <v>649</v>
      </c>
      <c r="C19" s="669"/>
      <c r="D19" s="670">
        <v>0</v>
      </c>
      <c r="E19" s="673">
        <v>0</v>
      </c>
      <c r="F19" s="673">
        <v>0</v>
      </c>
      <c r="G19" s="674"/>
      <c r="H19" s="672">
        <v>0</v>
      </c>
      <c r="I19" s="673">
        <v>0</v>
      </c>
      <c r="J19" s="673">
        <v>0</v>
      </c>
      <c r="K19" s="673"/>
      <c r="L19" s="672">
        <v>0</v>
      </c>
      <c r="M19" s="672">
        <v>0</v>
      </c>
      <c r="N19" s="672">
        <v>0</v>
      </c>
    </row>
    <row r="20" spans="1:14" s="106" customFormat="1" ht="12.75">
      <c r="A20" s="818" t="s">
        <v>654</v>
      </c>
      <c r="B20" s="818"/>
      <c r="C20" s="676"/>
      <c r="D20" s="677">
        <v>0</v>
      </c>
      <c r="E20" s="678">
        <v>0</v>
      </c>
      <c r="F20" s="678">
        <v>0</v>
      </c>
      <c r="G20" s="693"/>
      <c r="H20" s="679">
        <v>0</v>
      </c>
      <c r="I20" s="678">
        <v>0</v>
      </c>
      <c r="J20" s="678">
        <v>0</v>
      </c>
      <c r="K20" s="678"/>
      <c r="L20" s="679">
        <v>1</v>
      </c>
      <c r="M20" s="678">
        <v>34</v>
      </c>
      <c r="N20" s="678">
        <v>18.2</v>
      </c>
    </row>
    <row r="21" spans="1:14" ht="12.75">
      <c r="A21" s="676" t="s">
        <v>655</v>
      </c>
      <c r="B21" s="669" t="s">
        <v>648</v>
      </c>
      <c r="C21" s="669"/>
      <c r="D21" s="670">
        <v>0</v>
      </c>
      <c r="E21" s="670">
        <v>0</v>
      </c>
      <c r="F21" s="670">
        <v>0</v>
      </c>
      <c r="G21" s="671"/>
      <c r="H21" s="672">
        <v>0</v>
      </c>
      <c r="I21" s="672">
        <v>0</v>
      </c>
      <c r="J21" s="672">
        <v>0</v>
      </c>
      <c r="K21" s="672"/>
      <c r="L21" s="680">
        <v>0</v>
      </c>
      <c r="M21" s="672">
        <v>0</v>
      </c>
      <c r="N21" s="672">
        <v>0</v>
      </c>
    </row>
    <row r="22" spans="1:14" ht="12.75">
      <c r="A22" s="676"/>
      <c r="B22" s="669" t="s">
        <v>814</v>
      </c>
      <c r="C22" s="669"/>
      <c r="D22" s="670">
        <v>4</v>
      </c>
      <c r="E22" s="673">
        <v>1624.8</v>
      </c>
      <c r="F22" s="673">
        <v>205.6</v>
      </c>
      <c r="G22" s="674"/>
      <c r="H22" s="672">
        <v>3</v>
      </c>
      <c r="I22" s="673">
        <v>2222.6</v>
      </c>
      <c r="J22" s="673">
        <v>152.31</v>
      </c>
      <c r="K22" s="673"/>
      <c r="L22" s="672">
        <v>4</v>
      </c>
      <c r="M22" s="673">
        <v>2753.1</v>
      </c>
      <c r="N22" s="673">
        <v>234.7</v>
      </c>
    </row>
    <row r="23" spans="1:14" ht="12.75">
      <c r="A23" s="676"/>
      <c r="B23" s="669" t="s">
        <v>649</v>
      </c>
      <c r="C23" s="669"/>
      <c r="D23" s="670">
        <v>0</v>
      </c>
      <c r="E23" s="673">
        <v>0</v>
      </c>
      <c r="F23" s="673">
        <v>0</v>
      </c>
      <c r="G23" s="674"/>
      <c r="H23" s="672">
        <v>2</v>
      </c>
      <c r="I23" s="673">
        <v>386.98</v>
      </c>
      <c r="J23" s="673">
        <v>64.87</v>
      </c>
      <c r="K23" s="673"/>
      <c r="L23" s="672">
        <v>1</v>
      </c>
      <c r="M23" s="672">
        <v>187.1</v>
      </c>
      <c r="N23" s="672">
        <v>39.6</v>
      </c>
    </row>
    <row r="24" spans="1:14" s="106" customFormat="1" ht="12.75">
      <c r="A24" s="818" t="s">
        <v>656</v>
      </c>
      <c r="B24" s="818"/>
      <c r="C24" s="676"/>
      <c r="D24" s="677">
        <v>4</v>
      </c>
      <c r="E24" s="678">
        <v>1624.8</v>
      </c>
      <c r="F24" s="678">
        <v>205.6</v>
      </c>
      <c r="G24" s="693"/>
      <c r="H24" s="679">
        <v>5</v>
      </c>
      <c r="I24" s="678">
        <v>2609.58</v>
      </c>
      <c r="J24" s="678">
        <v>217.18</v>
      </c>
      <c r="K24" s="678"/>
      <c r="L24" s="679">
        <v>5</v>
      </c>
      <c r="M24" s="678">
        <v>2940.2</v>
      </c>
      <c r="N24" s="678">
        <v>274.3</v>
      </c>
    </row>
    <row r="25" spans="1:14" ht="6.75" customHeight="1">
      <c r="A25" s="676"/>
      <c r="B25" s="676"/>
      <c r="C25" s="676"/>
      <c r="D25" s="670"/>
      <c r="E25" s="673"/>
      <c r="F25" s="673"/>
      <c r="G25" s="674"/>
      <c r="H25" s="672"/>
      <c r="I25" s="673"/>
      <c r="J25" s="673"/>
      <c r="K25" s="673"/>
      <c r="L25" s="672"/>
      <c r="M25" s="673"/>
      <c r="N25" s="673"/>
    </row>
    <row r="26" spans="1:14" ht="12.75">
      <c r="A26" s="675" t="s">
        <v>657</v>
      </c>
      <c r="B26" s="681"/>
      <c r="C26" s="669"/>
      <c r="D26" s="677">
        <v>95</v>
      </c>
      <c r="E26" s="677">
        <v>24238.3</v>
      </c>
      <c r="F26" s="677">
        <v>3819.9</v>
      </c>
      <c r="G26" s="682"/>
      <c r="H26" s="679">
        <v>78</v>
      </c>
      <c r="I26" s="679">
        <v>23520.88</v>
      </c>
      <c r="J26" s="679">
        <v>2913.23</v>
      </c>
      <c r="K26" s="683"/>
      <c r="L26" s="684">
        <v>58</v>
      </c>
      <c r="M26" s="679">
        <v>16585.5</v>
      </c>
      <c r="N26" s="679">
        <v>2480.9</v>
      </c>
    </row>
    <row r="27" spans="1:14" ht="11.25" customHeight="1">
      <c r="A27" s="685"/>
      <c r="B27" s="685"/>
      <c r="C27" s="686"/>
      <c r="D27" s="685"/>
      <c r="E27" s="685"/>
      <c r="F27" s="685"/>
      <c r="G27" s="685"/>
      <c r="H27" s="685"/>
      <c r="I27" s="685"/>
      <c r="J27" s="685"/>
      <c r="K27" s="686"/>
      <c r="L27" s="685"/>
      <c r="M27" s="685"/>
      <c r="N27" s="685"/>
    </row>
    <row r="28" spans="1:14" ht="12.75">
      <c r="A28" s="691" t="s">
        <v>468</v>
      </c>
      <c r="B28" s="661"/>
      <c r="C28" s="663"/>
      <c r="D28" s="661"/>
      <c r="E28" s="661"/>
      <c r="F28" s="661"/>
      <c r="G28" s="687"/>
      <c r="H28" s="661"/>
      <c r="I28" s="661"/>
      <c r="J28" s="661"/>
      <c r="K28" s="661"/>
      <c r="L28" s="661"/>
      <c r="M28" s="661"/>
      <c r="N28" s="661"/>
    </row>
    <row r="29" spans="1:14" ht="12.75">
      <c r="A29" s="691" t="s">
        <v>469</v>
      </c>
      <c r="B29" s="661"/>
      <c r="C29" s="663"/>
      <c r="D29" s="661"/>
      <c r="E29" s="661"/>
      <c r="F29" s="661"/>
      <c r="G29" s="687"/>
      <c r="H29" s="661"/>
      <c r="I29" s="661"/>
      <c r="J29" s="661"/>
      <c r="K29" s="661"/>
      <c r="L29" s="661"/>
      <c r="M29" s="661"/>
      <c r="N29" s="661"/>
    </row>
    <row r="30" spans="1:14" ht="12.75">
      <c r="A30" s="692" t="s">
        <v>470</v>
      </c>
      <c r="B30" s="661"/>
      <c r="C30" s="663"/>
      <c r="D30" s="661"/>
      <c r="E30" s="661"/>
      <c r="F30" s="661"/>
      <c r="G30" s="687"/>
      <c r="H30" s="661"/>
      <c r="I30" s="661"/>
      <c r="J30" s="661"/>
      <c r="K30" s="661"/>
      <c r="L30" s="661"/>
      <c r="M30" s="661"/>
      <c r="N30" s="661"/>
    </row>
  </sheetData>
  <mergeCells count="20">
    <mergeCell ref="A20:B20"/>
    <mergeCell ref="A24:B24"/>
    <mergeCell ref="A12:B12"/>
    <mergeCell ref="A13:A15"/>
    <mergeCell ref="A16:B16"/>
    <mergeCell ref="A17:A19"/>
    <mergeCell ref="L7:L8"/>
    <mergeCell ref="M7:M8"/>
    <mergeCell ref="N7:N8"/>
    <mergeCell ref="A9:A11"/>
    <mergeCell ref="D6:F6"/>
    <mergeCell ref="H6:J6"/>
    <mergeCell ref="L6:N6"/>
    <mergeCell ref="B7:B8"/>
    <mergeCell ref="D7:D8"/>
    <mergeCell ref="E7:E8"/>
    <mergeCell ref="F7:F8"/>
    <mergeCell ref="H7:H8"/>
    <mergeCell ref="I7:I8"/>
    <mergeCell ref="J7:J8"/>
  </mergeCells>
  <printOptions/>
  <pageMargins left="0.75" right="0.75" top="1" bottom="1" header="0" footer="0"/>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Hoja75">
    <tabColor indexed="41"/>
    <pageSetUpPr fitToPage="1"/>
  </sheetPr>
  <dimension ref="A1:L24"/>
  <sheetViews>
    <sheetView zoomScale="80" zoomScaleNormal="80" workbookViewId="0" topLeftCell="A1">
      <selection activeCell="A3" sqref="A3"/>
    </sheetView>
  </sheetViews>
  <sheetFormatPr defaultColWidth="11.421875" defaultRowHeight="12.75"/>
  <cols>
    <col min="1" max="1" width="35.28125" style="0" customWidth="1"/>
    <col min="2" max="2" width="12.00390625" style="0" customWidth="1"/>
    <col min="3" max="3" width="10.421875" style="0" customWidth="1"/>
    <col min="4" max="4" width="17.140625" style="0" customWidth="1"/>
    <col min="5" max="6" width="12.00390625" style="0" customWidth="1"/>
    <col min="7" max="7" width="0.9921875" style="0" customWidth="1"/>
    <col min="8" max="8" width="12.00390625" style="0" customWidth="1"/>
    <col min="9" max="9" width="10.421875" style="0" customWidth="1"/>
    <col min="10" max="10" width="17.140625" style="0" customWidth="1"/>
    <col min="11" max="12" width="12.00390625" style="0" customWidth="1"/>
  </cols>
  <sheetData>
    <row r="1" spans="2:8" ht="22.5" customHeight="1">
      <c r="B1" s="75"/>
      <c r="C1" s="191"/>
      <c r="D1" s="8"/>
      <c r="E1" s="8"/>
      <c r="F1" s="8"/>
      <c r="G1" s="19"/>
      <c r="H1" s="19"/>
    </row>
    <row r="2" spans="2:8" ht="9" customHeight="1">
      <c r="B2" s="75"/>
      <c r="C2" s="76"/>
      <c r="D2" s="76"/>
      <c r="E2" s="19"/>
      <c r="F2" s="19"/>
      <c r="G2" s="19"/>
      <c r="H2" s="19"/>
    </row>
    <row r="3" spans="1:4" ht="26.25" customHeight="1">
      <c r="A3" s="77" t="s">
        <v>683</v>
      </c>
      <c r="B3" s="75"/>
      <c r="C3" s="76"/>
      <c r="D3" s="76"/>
    </row>
    <row r="4" spans="1:7" ht="13.5" customHeight="1">
      <c r="A4" s="77"/>
      <c r="B4" s="75"/>
      <c r="C4" s="76"/>
      <c r="D4" s="76"/>
      <c r="G4" s="269"/>
    </row>
    <row r="5" spans="1:10" ht="18">
      <c r="A5" s="78" t="s">
        <v>684</v>
      </c>
      <c r="B5" s="79"/>
      <c r="C5" s="79"/>
      <c r="D5" s="79"/>
      <c r="I5" s="19"/>
      <c r="J5" s="19"/>
    </row>
    <row r="6" spans="1:10" ht="15" customHeight="1">
      <c r="A6" s="53" t="s">
        <v>685</v>
      </c>
      <c r="B6" s="79"/>
      <c r="C6" s="79"/>
      <c r="D6" s="79"/>
      <c r="I6" s="189"/>
      <c r="J6" s="189"/>
    </row>
    <row r="7" spans="1:10" ht="9" customHeight="1">
      <c r="A7" s="53"/>
      <c r="B7" s="79"/>
      <c r="C7" s="79"/>
      <c r="D7" s="79"/>
      <c r="I7" s="189"/>
      <c r="J7" s="189"/>
    </row>
    <row r="8" spans="1:12" ht="14.25" customHeight="1">
      <c r="A8" s="67"/>
      <c r="B8" s="819" t="s">
        <v>881</v>
      </c>
      <c r="C8" s="819"/>
      <c r="D8" s="819"/>
      <c r="E8" s="819"/>
      <c r="F8" s="418"/>
      <c r="G8" s="99"/>
      <c r="H8" s="820" t="s">
        <v>883</v>
      </c>
      <c r="I8" s="820"/>
      <c r="J8" s="820"/>
      <c r="K8" s="820"/>
      <c r="L8" s="466"/>
    </row>
    <row r="9" spans="1:12" ht="14.25" customHeight="1">
      <c r="A9" s="154"/>
      <c r="B9" s="88"/>
      <c r="C9" s="55"/>
      <c r="D9" s="89" t="s">
        <v>686</v>
      </c>
      <c r="E9" s="55"/>
      <c r="F9" s="55"/>
      <c r="G9" s="155"/>
      <c r="H9" s="88"/>
      <c r="I9" s="55"/>
      <c r="J9" s="89" t="s">
        <v>686</v>
      </c>
      <c r="K9" s="55"/>
      <c r="L9" s="55"/>
    </row>
    <row r="10" spans="1:12" ht="12.75">
      <c r="A10" s="88"/>
      <c r="B10" s="67">
        <v>2010</v>
      </c>
      <c r="C10" s="63" t="s">
        <v>758</v>
      </c>
      <c r="D10" s="90" t="s">
        <v>687</v>
      </c>
      <c r="E10" s="67">
        <v>2009</v>
      </c>
      <c r="F10" s="67">
        <v>2008</v>
      </c>
      <c r="G10" s="145"/>
      <c r="H10" s="67">
        <v>2010</v>
      </c>
      <c r="I10" s="63" t="s">
        <v>758</v>
      </c>
      <c r="J10" s="90" t="s">
        <v>687</v>
      </c>
      <c r="K10" s="67">
        <v>2009</v>
      </c>
      <c r="L10" s="67">
        <v>2008</v>
      </c>
    </row>
    <row r="12" spans="1:12" ht="12.75">
      <c r="A12" s="15" t="s">
        <v>678</v>
      </c>
      <c r="B12" s="211">
        <v>4045.217103</v>
      </c>
      <c r="C12" s="206">
        <v>-7.968965084906621</v>
      </c>
      <c r="D12" s="206">
        <v>-7.968965084906621</v>
      </c>
      <c r="E12" s="211">
        <v>4395.492354</v>
      </c>
      <c r="F12" s="211">
        <v>4356.15555</v>
      </c>
      <c r="G12" s="19"/>
      <c r="H12" s="211">
        <v>2070.01726</v>
      </c>
      <c r="I12" s="206">
        <v>-9.021077496658291</v>
      </c>
      <c r="J12" s="206">
        <v>-9.021077496658291</v>
      </c>
      <c r="K12" s="211">
        <v>2275.271242</v>
      </c>
      <c r="L12" s="211">
        <v>2472.781112</v>
      </c>
    </row>
    <row r="13" spans="1:12" s="19" customFormat="1" ht="12.75">
      <c r="A13" s="15" t="s">
        <v>679</v>
      </c>
      <c r="B13" s="211">
        <v>3596.611879</v>
      </c>
      <c r="C13" s="206">
        <v>8.452513935489137</v>
      </c>
      <c r="D13" s="206">
        <v>-3.440650101548326</v>
      </c>
      <c r="E13" s="211">
        <v>3316.301069</v>
      </c>
      <c r="F13" s="211">
        <v>3622.635556</v>
      </c>
      <c r="H13" s="211">
        <v>1706.67286</v>
      </c>
      <c r="I13" s="206">
        <v>25.73410829810019</v>
      </c>
      <c r="J13" s="206">
        <v>11.9458029550368</v>
      </c>
      <c r="K13" s="211">
        <v>1357.366655</v>
      </c>
      <c r="L13" s="211">
        <v>1929.970898</v>
      </c>
    </row>
    <row r="14" spans="1:12" ht="12.75">
      <c r="A14" s="34" t="s">
        <v>680</v>
      </c>
      <c r="B14" s="211">
        <v>2128.708386</v>
      </c>
      <c r="C14" s="206">
        <v>3.440098020066884</v>
      </c>
      <c r="D14" s="206">
        <v>6.437071043686982</v>
      </c>
      <c r="E14" s="211">
        <v>2057.914123</v>
      </c>
      <c r="F14" s="211">
        <v>1770.382325</v>
      </c>
      <c r="G14" s="19"/>
      <c r="H14" s="211">
        <v>889.295832</v>
      </c>
      <c r="I14" s="206">
        <v>14.031298533773096</v>
      </c>
      <c r="J14" s="206">
        <v>16.485592634036415</v>
      </c>
      <c r="K14" s="211">
        <v>779.869951</v>
      </c>
      <c r="L14" s="211">
        <v>726.823822</v>
      </c>
    </row>
    <row r="15" spans="1:12" s="19" customFormat="1" ht="12.75">
      <c r="A15" s="15" t="s">
        <v>681</v>
      </c>
      <c r="B15" s="211">
        <v>1029.201725</v>
      </c>
      <c r="C15" s="206">
        <v>-1.7971782794672153</v>
      </c>
      <c r="D15" s="206">
        <v>-7.038921156007849</v>
      </c>
      <c r="E15" s="211">
        <v>1048.036815</v>
      </c>
      <c r="F15" s="211">
        <v>843.036882</v>
      </c>
      <c r="H15" s="211">
        <v>235.650508</v>
      </c>
      <c r="I15" s="206" t="s">
        <v>224</v>
      </c>
      <c r="J15" s="206" t="s">
        <v>224</v>
      </c>
      <c r="K15" s="211">
        <v>-949.696276</v>
      </c>
      <c r="L15" s="211">
        <v>307.690624</v>
      </c>
    </row>
    <row r="16" spans="1:12" s="19" customFormat="1" ht="12.75">
      <c r="A16" s="15" t="s">
        <v>867</v>
      </c>
      <c r="B16" s="211">
        <v>1256.588461</v>
      </c>
      <c r="C16" s="206">
        <v>3.5130712442215772</v>
      </c>
      <c r="D16" s="206">
        <v>3.5130712442215772</v>
      </c>
      <c r="E16" s="211">
        <v>1213.94182</v>
      </c>
      <c r="F16" s="211">
        <v>1055.167769</v>
      </c>
      <c r="H16" s="211">
        <v>949.891108</v>
      </c>
      <c r="I16" s="206">
        <v>11.43200732648786</v>
      </c>
      <c r="J16" s="206">
        <v>11.43200732648786</v>
      </c>
      <c r="K16" s="211">
        <v>852.440094</v>
      </c>
      <c r="L16" s="211">
        <v>722.294056</v>
      </c>
    </row>
    <row r="17" spans="1:12" s="19" customFormat="1" ht="12.75">
      <c r="A17" s="34" t="s">
        <v>682</v>
      </c>
      <c r="B17" s="211">
        <v>-113.970793</v>
      </c>
      <c r="C17" s="206" t="s">
        <v>224</v>
      </c>
      <c r="D17" s="206" t="s">
        <v>224</v>
      </c>
      <c r="E17" s="211">
        <v>275.843572</v>
      </c>
      <c r="F17" s="211">
        <v>-1125.112072</v>
      </c>
      <c r="H17" s="211">
        <v>-1245.494833</v>
      </c>
      <c r="I17" s="206" t="s">
        <v>224</v>
      </c>
      <c r="J17" s="206" t="s">
        <v>224</v>
      </c>
      <c r="K17" s="211">
        <v>-105.213923</v>
      </c>
      <c r="L17" s="211">
        <v>-1140.249086</v>
      </c>
    </row>
    <row r="18" spans="1:6" ht="12.75" customHeight="1">
      <c r="A18" s="34"/>
      <c r="B18" s="211"/>
      <c r="C18" s="206"/>
      <c r="D18" s="206"/>
      <c r="E18" s="311"/>
      <c r="F18" s="311"/>
    </row>
    <row r="19" spans="1:12" ht="12.75">
      <c r="A19" s="139" t="s">
        <v>689</v>
      </c>
      <c r="B19" s="210">
        <v>11942.356761</v>
      </c>
      <c r="C19" s="207">
        <v>-2.9670697477776953</v>
      </c>
      <c r="D19" s="207">
        <v>-6.092482418182876</v>
      </c>
      <c r="E19" s="210">
        <v>12307.529753</v>
      </c>
      <c r="F19" s="210">
        <v>10522.528000000018</v>
      </c>
      <c r="H19" s="210">
        <v>4606.032735</v>
      </c>
      <c r="I19" s="207">
        <v>9.40597249177677</v>
      </c>
      <c r="J19" s="207">
        <v>6.757919147364411</v>
      </c>
      <c r="K19" s="210">
        <v>4210.037743</v>
      </c>
      <c r="L19" s="210">
        <v>5019.540000000018</v>
      </c>
    </row>
    <row r="20" spans="2:6" ht="9.75" customHeight="1">
      <c r="B20" s="211"/>
      <c r="C20" s="206"/>
      <c r="D20" s="206"/>
      <c r="E20" s="326"/>
      <c r="F20" s="326"/>
    </row>
    <row r="21" spans="1:12" ht="12.75">
      <c r="A21" s="139" t="s">
        <v>688</v>
      </c>
      <c r="B21" s="210">
        <v>11942.356761</v>
      </c>
      <c r="C21" s="207">
        <v>-2.9670697477776953</v>
      </c>
      <c r="D21" s="207">
        <v>-6.092482418182876</v>
      </c>
      <c r="E21" s="210">
        <v>12307.529753</v>
      </c>
      <c r="F21" s="210">
        <v>10522.528000000018</v>
      </c>
      <c r="H21" s="210">
        <v>4606.032735</v>
      </c>
      <c r="I21" s="207">
        <v>-12.433799567451743</v>
      </c>
      <c r="J21" s="207">
        <v>-15.005098503614189</v>
      </c>
      <c r="K21" s="210">
        <v>5260.057776</v>
      </c>
      <c r="L21" s="210">
        <v>5414.111426</v>
      </c>
    </row>
    <row r="22" spans="9:10" ht="12.75">
      <c r="I22" s="159"/>
      <c r="J22" s="159"/>
    </row>
    <row r="23" spans="1:6" ht="14.25">
      <c r="A23" s="289"/>
      <c r="B23" s="19"/>
      <c r="E23" s="330"/>
      <c r="F23" s="330"/>
    </row>
    <row r="24" spans="10:12" ht="12.75">
      <c r="J24" s="282"/>
      <c r="K24" s="19"/>
      <c r="L24" s="19"/>
    </row>
  </sheetData>
  <mergeCells count="2">
    <mergeCell ref="B8:E8"/>
    <mergeCell ref="H8:K8"/>
  </mergeCells>
  <printOptions horizontalCentered="1"/>
  <pageMargins left="0.1968503937007874" right="0.1968503937007874" top="0.5905511811023623" bottom="0.984251968503937" header="0" footer="0"/>
  <pageSetup fitToHeight="1" fitToWidth="1" horizontalDpi="600" verticalDpi="600" orientation="portrait" paperSize="9" scale="71" r:id="rId2"/>
  <headerFooter alignWithMargins="0">
    <oddFooter>&amp;R&amp;A
&amp;D</oddFooter>
  </headerFooter>
  <drawing r:id="rId1"/>
</worksheet>
</file>

<file path=xl/worksheets/sheet38.xml><?xml version="1.0" encoding="utf-8"?>
<worksheet xmlns="http://schemas.openxmlformats.org/spreadsheetml/2006/main" xmlns:r="http://schemas.openxmlformats.org/officeDocument/2006/relationships">
  <sheetPr codeName="Hoja67">
    <tabColor indexed="41"/>
    <pageSetUpPr fitToPage="1"/>
  </sheetPr>
  <dimension ref="A1:D19"/>
  <sheetViews>
    <sheetView workbookViewId="0" topLeftCell="A1">
      <selection activeCell="A3" sqref="A3"/>
    </sheetView>
  </sheetViews>
  <sheetFormatPr defaultColWidth="11.421875" defaultRowHeight="12.75"/>
  <cols>
    <col min="1" max="1" width="34.421875" style="2" customWidth="1"/>
    <col min="2" max="2" width="13.28125" style="2" customWidth="1"/>
    <col min="3" max="3" width="27.421875" style="2" customWidth="1"/>
    <col min="4" max="16384" width="11.421875" style="15" customWidth="1"/>
  </cols>
  <sheetData>
    <row r="1" ht="21.75" customHeight="1">
      <c r="B1" s="8"/>
    </row>
    <row r="2" ht="12.75">
      <c r="B2" s="751"/>
    </row>
    <row r="3" spans="1:2" ht="23.25" customHeight="1">
      <c r="A3" s="745" t="s">
        <v>255</v>
      </c>
      <c r="B3" s="221"/>
    </row>
    <row r="4" spans="1:2" ht="19.5">
      <c r="A4" s="745" t="s">
        <v>254</v>
      </c>
      <c r="B4" s="221"/>
    </row>
    <row r="5" ht="12.75">
      <c r="A5" s="53" t="s">
        <v>258</v>
      </c>
    </row>
    <row r="7" spans="1:3" ht="39.75" customHeight="1">
      <c r="A7" s="154"/>
      <c r="B7" s="423" t="s">
        <v>256</v>
      </c>
      <c r="C7" s="423" t="s">
        <v>257</v>
      </c>
    </row>
    <row r="8" ht="7.5" customHeight="1"/>
    <row r="9" spans="1:4" ht="12.75">
      <c r="A9" s="2" t="s">
        <v>678</v>
      </c>
      <c r="B9" s="746">
        <v>2022.761169</v>
      </c>
      <c r="C9" s="746">
        <v>1183.958333</v>
      </c>
      <c r="D9" s="262"/>
    </row>
    <row r="10" spans="1:3" ht="12.75">
      <c r="A10" s="15" t="s">
        <v>679</v>
      </c>
      <c r="B10" s="746">
        <v>1859.33668</v>
      </c>
      <c r="C10" s="746">
        <v>1445.380925</v>
      </c>
    </row>
    <row r="11" spans="1:3" ht="12.75">
      <c r="A11" s="2" t="s">
        <v>680</v>
      </c>
      <c r="B11" s="746">
        <v>778.227969</v>
      </c>
      <c r="C11" s="746">
        <v>436.441544</v>
      </c>
    </row>
    <row r="12" spans="1:3" ht="12.75">
      <c r="A12" s="15" t="s">
        <v>681</v>
      </c>
      <c r="B12" s="746">
        <v>316.205809</v>
      </c>
      <c r="C12" s="746" t="s">
        <v>352</v>
      </c>
    </row>
    <row r="13" spans="1:3" ht="12.75">
      <c r="A13" s="2" t="s">
        <v>867</v>
      </c>
      <c r="B13" s="746">
        <v>941.723496</v>
      </c>
      <c r="C13" s="746">
        <v>490.98111</v>
      </c>
    </row>
    <row r="14" spans="1:3" ht="12.75">
      <c r="A14" s="2" t="s">
        <v>682</v>
      </c>
      <c r="B14" s="746">
        <v>-937.3203442</v>
      </c>
      <c r="C14" s="746">
        <v>-938.4309822</v>
      </c>
    </row>
    <row r="15" spans="1:3" ht="7.5" customHeight="1">
      <c r="A15" s="15"/>
      <c r="B15" s="37"/>
      <c r="C15" s="37"/>
    </row>
    <row r="16" spans="1:3" ht="12.75">
      <c r="A16" s="143" t="s">
        <v>689</v>
      </c>
      <c r="B16" s="747">
        <v>4980.9347788</v>
      </c>
      <c r="C16" s="748">
        <v>2618.2535018</v>
      </c>
    </row>
    <row r="17" ht="12.75">
      <c r="B17" s="22"/>
    </row>
    <row r="18" spans="1:3" ht="12.75">
      <c r="A18" s="60"/>
      <c r="B18" s="749"/>
      <c r="C18" s="750"/>
    </row>
    <row r="19" spans="1:2" ht="12.75">
      <c r="A19" s="21"/>
      <c r="B19" s="15"/>
    </row>
  </sheetData>
  <printOptions horizontalCentered="1"/>
  <pageMargins left="0.3937007874015748" right="0.3937007874015748" top="0.5905511811023623" bottom="0.984251968503937" header="0" footer="0"/>
  <pageSetup fitToHeight="1" fitToWidth="1" horizontalDpi="600" verticalDpi="600" orientation="portrait" paperSize="9" r:id="rId2"/>
  <headerFooter alignWithMargins="0">
    <oddFooter>&amp;R&amp;A
&amp;D</oddFooter>
  </headerFooter>
  <drawing r:id="rId1"/>
</worksheet>
</file>

<file path=xl/worksheets/sheet39.xml><?xml version="1.0" encoding="utf-8"?>
<worksheet xmlns="http://schemas.openxmlformats.org/spreadsheetml/2006/main" xmlns:r="http://schemas.openxmlformats.org/officeDocument/2006/relationships">
  <sheetPr codeName="Hoja31">
    <tabColor indexed="41"/>
  </sheetPr>
  <dimension ref="A1:E79"/>
  <sheetViews>
    <sheetView zoomScale="85" zoomScaleNormal="85"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7.28125" style="0" customWidth="1"/>
    <col min="2" max="2" width="13.7109375" style="25" customWidth="1"/>
    <col min="3" max="3" width="13.00390625" style="0" customWidth="1"/>
    <col min="4" max="5" width="13.7109375" style="0" customWidth="1"/>
  </cols>
  <sheetData>
    <row r="1" spans="2:5" ht="22.5" customHeight="1">
      <c r="B1" s="85"/>
      <c r="C1" s="19"/>
      <c r="D1" s="19"/>
      <c r="E1" s="19"/>
    </row>
    <row r="2" spans="2:5" ht="4.5" customHeight="1">
      <c r="B2" s="85"/>
      <c r="C2" s="19"/>
      <c r="D2" s="19"/>
      <c r="E2" s="19"/>
    </row>
    <row r="3" ht="26.25" customHeight="1">
      <c r="A3" s="410" t="s">
        <v>678</v>
      </c>
    </row>
    <row r="4" spans="1:3" ht="14.25" customHeight="1">
      <c r="A4" s="77"/>
      <c r="B4" s="268"/>
      <c r="C4" s="164"/>
    </row>
    <row r="5" spans="1:2" ht="18">
      <c r="A5" s="372" t="s">
        <v>690</v>
      </c>
      <c r="B5" s="344"/>
    </row>
    <row r="6" spans="1:5" ht="12.75">
      <c r="A6" s="379" t="s">
        <v>685</v>
      </c>
      <c r="B6" s="339"/>
      <c r="C6" s="342"/>
      <c r="D6" s="339"/>
      <c r="E6" s="339"/>
    </row>
    <row r="7" spans="1:5" s="297" customFormat="1" ht="15.75" customHeight="1">
      <c r="A7" s="66"/>
      <c r="B7" s="67">
        <v>2010</v>
      </c>
      <c r="C7" s="63" t="s">
        <v>758</v>
      </c>
      <c r="D7" s="67">
        <v>2009</v>
      </c>
      <c r="E7" s="67">
        <v>2008</v>
      </c>
    </row>
    <row r="8" spans="1:5" ht="12.75">
      <c r="A8" s="411" t="s">
        <v>912</v>
      </c>
      <c r="B8" s="248">
        <v>4675.25997</v>
      </c>
      <c r="C8" s="249">
        <v>-4.783047568841392</v>
      </c>
      <c r="D8" s="248">
        <v>4910.113011</v>
      </c>
      <c r="E8" s="248">
        <v>4784.308691</v>
      </c>
    </row>
    <row r="9" spans="1:5" s="101" customFormat="1" ht="12.75">
      <c r="A9" s="412" t="s">
        <v>47</v>
      </c>
      <c r="B9" s="251">
        <v>1388.047247</v>
      </c>
      <c r="C9" s="273">
        <v>-6.351931967388403</v>
      </c>
      <c r="D9" s="252">
        <v>1482.195283</v>
      </c>
      <c r="E9" s="252">
        <v>1636.176022</v>
      </c>
    </row>
    <row r="10" spans="1:5" s="101" customFormat="1" ht="12.75">
      <c r="A10" s="413" t="s">
        <v>914</v>
      </c>
      <c r="B10" s="251">
        <v>198.38621</v>
      </c>
      <c r="C10" s="234">
        <v>5.963303372174167</v>
      </c>
      <c r="D10" s="252">
        <v>187.221617</v>
      </c>
      <c r="E10" s="252">
        <v>230.916982</v>
      </c>
    </row>
    <row r="11" spans="1:5" s="101" customFormat="1" ht="12.75">
      <c r="A11" s="414" t="s">
        <v>691</v>
      </c>
      <c r="B11" s="251">
        <v>367.5176</v>
      </c>
      <c r="C11" s="234">
        <v>-15.692598645230028</v>
      </c>
      <c r="D11" s="252">
        <v>435.925665</v>
      </c>
      <c r="E11" s="252">
        <v>430.053859</v>
      </c>
    </row>
    <row r="12" spans="1:5" ht="7.5" customHeight="1">
      <c r="A12" s="193"/>
      <c r="B12" s="251"/>
      <c r="C12" s="234"/>
      <c r="D12" s="252"/>
      <c r="E12" s="252"/>
    </row>
    <row r="13" spans="1:5" ht="12.75">
      <c r="A13" s="411" t="s">
        <v>918</v>
      </c>
      <c r="B13" s="248">
        <v>6629.211027</v>
      </c>
      <c r="C13" s="249">
        <v>-5.5056231889109135</v>
      </c>
      <c r="D13" s="248">
        <v>7015.455576</v>
      </c>
      <c r="E13" s="248">
        <v>7081.455554</v>
      </c>
    </row>
    <row r="14" spans="1:5" s="101" customFormat="1" ht="12.75">
      <c r="A14" s="134" t="s">
        <v>919</v>
      </c>
      <c r="B14" s="251">
        <v>-2583.993924</v>
      </c>
      <c r="C14" s="234">
        <v>-1.372893241323525</v>
      </c>
      <c r="D14" s="252">
        <v>-2619.963222</v>
      </c>
      <c r="E14" s="252">
        <v>-2725.300004</v>
      </c>
    </row>
    <row r="15" spans="1:5" s="101" customFormat="1" ht="12.75">
      <c r="A15" s="415" t="s">
        <v>920</v>
      </c>
      <c r="B15" s="251">
        <v>-1543.583306</v>
      </c>
      <c r="C15" s="234">
        <v>-1.3522829748163323</v>
      </c>
      <c r="D15" s="252">
        <v>-1564.74306</v>
      </c>
      <c r="E15" s="252">
        <v>-1616.047854</v>
      </c>
    </row>
    <row r="16" spans="1:5" s="101" customFormat="1" ht="12.75">
      <c r="A16" s="415" t="s">
        <v>921</v>
      </c>
      <c r="B16" s="251">
        <v>-937.419825</v>
      </c>
      <c r="C16" s="234">
        <v>-1.3538462608909452</v>
      </c>
      <c r="D16" s="252">
        <v>-950.285226</v>
      </c>
      <c r="E16" s="252">
        <v>-1005.504899</v>
      </c>
    </row>
    <row r="17" spans="1:5" s="101" customFormat="1" ht="12.75">
      <c r="A17" s="408" t="s">
        <v>922</v>
      </c>
      <c r="B17" s="251">
        <v>-102.990793</v>
      </c>
      <c r="C17" s="234">
        <v>-1.8527128086302858</v>
      </c>
      <c r="D17" s="252">
        <v>-104.934936</v>
      </c>
      <c r="E17" s="252">
        <v>-103.747251</v>
      </c>
    </row>
    <row r="18" spans="1:5" ht="7.5" customHeight="1">
      <c r="A18" s="229"/>
      <c r="B18" s="251"/>
      <c r="C18" s="234"/>
      <c r="D18" s="252"/>
      <c r="E18" s="252"/>
    </row>
    <row r="19" spans="1:5" ht="12.75">
      <c r="A19" s="411" t="s">
        <v>923</v>
      </c>
      <c r="B19" s="248">
        <v>4045.217103</v>
      </c>
      <c r="C19" s="249">
        <v>-7.968965084906621</v>
      </c>
      <c r="D19" s="248">
        <v>4395.492354</v>
      </c>
      <c r="E19" s="248">
        <v>4356.15555</v>
      </c>
    </row>
    <row r="20" spans="1:5" s="296" customFormat="1" ht="12.75">
      <c r="A20" s="382" t="s">
        <v>693</v>
      </c>
      <c r="B20" s="251">
        <v>-1334.663868</v>
      </c>
      <c r="C20" s="234">
        <v>-30.877068067726654</v>
      </c>
      <c r="D20" s="252">
        <v>-1930.855406</v>
      </c>
      <c r="E20" s="252">
        <v>-808.809163</v>
      </c>
    </row>
    <row r="21" spans="1:5" s="296" customFormat="1" ht="12.75">
      <c r="A21" s="382" t="s">
        <v>694</v>
      </c>
      <c r="B21" s="251">
        <v>237.65882599999998</v>
      </c>
      <c r="C21" s="234">
        <v>-69.35476515827138</v>
      </c>
      <c r="D21" s="252">
        <v>775.516413</v>
      </c>
      <c r="E21" s="252">
        <v>5.454144</v>
      </c>
    </row>
    <row r="22" spans="1:5" ht="7.5" customHeight="1">
      <c r="A22" s="2"/>
      <c r="B22" s="251"/>
      <c r="C22" s="234"/>
      <c r="D22" s="252"/>
      <c r="E22" s="252"/>
    </row>
    <row r="23" spans="1:5" s="25" customFormat="1" ht="12.75">
      <c r="A23" s="380" t="s">
        <v>3</v>
      </c>
      <c r="B23" s="248">
        <v>2948.212061</v>
      </c>
      <c r="C23" s="249">
        <v>-9.010107469416162</v>
      </c>
      <c r="D23" s="248">
        <v>3240.153361</v>
      </c>
      <c r="E23" s="248">
        <v>3552.800531</v>
      </c>
    </row>
    <row r="24" spans="1:5" s="101" customFormat="1" ht="12.75">
      <c r="A24" s="381" t="s">
        <v>4</v>
      </c>
      <c r="B24" s="251">
        <v>-878.090801</v>
      </c>
      <c r="C24" s="234">
        <v>-8.980207552779596</v>
      </c>
      <c r="D24" s="252">
        <v>-964.725119</v>
      </c>
      <c r="E24" s="252">
        <v>-1079.764419</v>
      </c>
    </row>
    <row r="25" spans="1:5" ht="7.5" customHeight="1">
      <c r="A25" s="2"/>
      <c r="B25" s="251"/>
      <c r="C25" s="234"/>
      <c r="D25" s="252"/>
      <c r="E25" s="252"/>
    </row>
    <row r="26" spans="1:5" s="25" customFormat="1" ht="12.75">
      <c r="A26" s="380" t="s">
        <v>5</v>
      </c>
      <c r="B26" s="248">
        <v>2070.12126</v>
      </c>
      <c r="C26" s="249">
        <v>-9.022784292223795</v>
      </c>
      <c r="D26" s="248">
        <v>2275.428242</v>
      </c>
      <c r="E26" s="248">
        <v>2473.036112</v>
      </c>
    </row>
    <row r="27" spans="1:5" s="101" customFormat="1" ht="12.75">
      <c r="A27" s="318" t="s">
        <v>6</v>
      </c>
      <c r="B27" s="251">
        <v>0</v>
      </c>
      <c r="C27" s="234">
        <v>0</v>
      </c>
      <c r="D27" s="252">
        <v>0</v>
      </c>
      <c r="E27" s="252">
        <v>0</v>
      </c>
    </row>
    <row r="28" spans="1:5" ht="7.5" customHeight="1">
      <c r="A28" s="2"/>
      <c r="B28" s="251"/>
      <c r="C28" s="234"/>
      <c r="D28" s="252"/>
      <c r="E28" s="252"/>
    </row>
    <row r="29" spans="1:5" s="25" customFormat="1" ht="12.75">
      <c r="A29" s="380" t="s">
        <v>695</v>
      </c>
      <c r="B29" s="248">
        <v>2070.01726</v>
      </c>
      <c r="C29" s="249">
        <v>-9.021077496658291</v>
      </c>
      <c r="D29" s="248">
        <v>2275.271242</v>
      </c>
      <c r="E29" s="248">
        <v>2472.781112</v>
      </c>
    </row>
    <row r="30" spans="1:5" ht="9.75" customHeight="1">
      <c r="A30" s="416"/>
      <c r="B30" s="251"/>
      <c r="C30" s="234"/>
      <c r="D30" s="252"/>
      <c r="E30" s="252"/>
    </row>
    <row r="31" spans="1:5" ht="12.75">
      <c r="A31" s="319" t="s">
        <v>347</v>
      </c>
      <c r="B31" s="251"/>
      <c r="C31" s="234"/>
      <c r="D31" s="252"/>
      <c r="E31" s="252"/>
    </row>
    <row r="32" spans="1:5" ht="12.75" customHeight="1">
      <c r="A32" s="60" t="s">
        <v>696</v>
      </c>
      <c r="B32" s="251"/>
      <c r="C32" s="234"/>
      <c r="D32" s="252"/>
      <c r="E32" s="252"/>
    </row>
    <row r="33" spans="2:5" ht="17.25" customHeight="1">
      <c r="B33" s="343"/>
      <c r="C33" s="255"/>
      <c r="D33" s="257"/>
      <c r="E33" s="257"/>
    </row>
    <row r="34" spans="1:5" ht="18">
      <c r="A34" s="372" t="s">
        <v>697</v>
      </c>
      <c r="B34" s="42"/>
      <c r="C34" s="82"/>
      <c r="D34" s="40"/>
      <c r="E34" s="40"/>
    </row>
    <row r="35" ht="12.75">
      <c r="A35" s="379" t="s">
        <v>685</v>
      </c>
    </row>
    <row r="36" spans="1:5" ht="12.75">
      <c r="A36" s="55"/>
      <c r="B36" s="62">
        <v>40543</v>
      </c>
      <c r="C36" s="272" t="s">
        <v>819</v>
      </c>
      <c r="D36" s="62">
        <v>40178</v>
      </c>
      <c r="E36" s="62">
        <v>39813</v>
      </c>
    </row>
    <row r="37" spans="1:5" ht="12.75">
      <c r="A37" s="386" t="s">
        <v>54</v>
      </c>
      <c r="B37" s="251">
        <v>2588.131007</v>
      </c>
      <c r="C37" s="234">
        <v>8.785206117889</v>
      </c>
      <c r="D37" s="252">
        <v>2379.120378</v>
      </c>
      <c r="E37" s="252">
        <v>2503.019163</v>
      </c>
    </row>
    <row r="38" spans="1:5" ht="12.75">
      <c r="A38" s="386" t="s">
        <v>698</v>
      </c>
      <c r="B38" s="251">
        <v>11076.122943</v>
      </c>
      <c r="C38" s="234">
        <v>0.5124697617385321</v>
      </c>
      <c r="D38" s="252">
        <v>11019.650566</v>
      </c>
      <c r="E38" s="252">
        <v>10202.968977</v>
      </c>
    </row>
    <row r="39" spans="1:5" ht="12.75">
      <c r="A39" s="386" t="s">
        <v>93</v>
      </c>
      <c r="B39" s="251">
        <v>201419.1883179999</v>
      </c>
      <c r="C39" s="234">
        <v>0.5949514565477321</v>
      </c>
      <c r="D39" s="252">
        <v>200227.929336</v>
      </c>
      <c r="E39" s="252">
        <v>204585.48171</v>
      </c>
    </row>
    <row r="40" spans="1:5" s="19" customFormat="1" ht="12.75">
      <c r="A40" s="386" t="s">
        <v>699</v>
      </c>
      <c r="B40" s="251">
        <v>200930.419644</v>
      </c>
      <c r="C40" s="234">
        <v>0.8738105642037253</v>
      </c>
      <c r="D40" s="252">
        <v>199189.877452</v>
      </c>
      <c r="E40" s="252">
        <v>203119.632502</v>
      </c>
    </row>
    <row r="41" spans="1:5" s="19" customFormat="1" ht="12.75">
      <c r="A41" s="399" t="s">
        <v>700</v>
      </c>
      <c r="B41" s="251">
        <v>488.768674</v>
      </c>
      <c r="C41" s="234">
        <v>-52.914812685798275</v>
      </c>
      <c r="D41" s="252">
        <v>1038.051884</v>
      </c>
      <c r="E41" s="252">
        <v>1465.849208</v>
      </c>
    </row>
    <row r="42" spans="1:5" ht="12.75">
      <c r="A42" s="399" t="s">
        <v>701</v>
      </c>
      <c r="B42" s="251">
        <v>0</v>
      </c>
      <c r="C42" s="234">
        <v>0</v>
      </c>
      <c r="D42" s="252">
        <v>0</v>
      </c>
      <c r="E42" s="252">
        <v>0</v>
      </c>
    </row>
    <row r="43" spans="1:5" ht="12.75">
      <c r="A43" s="386" t="s">
        <v>99</v>
      </c>
      <c r="B43" s="251">
        <v>1300.742688</v>
      </c>
      <c r="C43" s="234">
        <v>-0.08128777647105068</v>
      </c>
      <c r="D43" s="252">
        <v>1301.800893</v>
      </c>
      <c r="E43" s="252">
        <v>1381.165674</v>
      </c>
    </row>
    <row r="44" spans="1:5" s="25" customFormat="1" ht="12.75">
      <c r="A44" s="386" t="s">
        <v>61</v>
      </c>
      <c r="B44" s="251">
        <v>806.675367</v>
      </c>
      <c r="C44" s="234">
        <v>-9.79209956486593</v>
      </c>
      <c r="D44" s="252">
        <v>894.240264</v>
      </c>
      <c r="E44" s="252">
        <v>1791.626513</v>
      </c>
    </row>
    <row r="45" spans="1:5" ht="12.75">
      <c r="A45" s="380" t="s">
        <v>702</v>
      </c>
      <c r="B45" s="248">
        <v>217190.86032299988</v>
      </c>
      <c r="C45" s="249">
        <v>0.6339085848370951</v>
      </c>
      <c r="D45" s="248">
        <v>215822.741437</v>
      </c>
      <c r="E45" s="248">
        <v>220464.26203699995</v>
      </c>
    </row>
    <row r="46" spans="1:5" ht="12.75">
      <c r="A46" s="386" t="s">
        <v>63</v>
      </c>
      <c r="B46" s="251">
        <v>254.844097</v>
      </c>
      <c r="C46" s="234">
        <v>-76.02928238888383</v>
      </c>
      <c r="D46" s="252">
        <v>1063.1475499999997</v>
      </c>
      <c r="E46" s="252">
        <v>2506.6250929999987</v>
      </c>
    </row>
    <row r="47" spans="1:5" ht="12.75">
      <c r="A47" s="386" t="s">
        <v>64</v>
      </c>
      <c r="B47" s="251">
        <v>103468.679724</v>
      </c>
      <c r="C47" s="234">
        <v>12.678909388399727</v>
      </c>
      <c r="D47" s="252">
        <v>91826.128142</v>
      </c>
      <c r="E47" s="252">
        <v>100461.607423</v>
      </c>
    </row>
    <row r="48" spans="1:5" ht="12.75">
      <c r="A48" s="386" t="s">
        <v>703</v>
      </c>
      <c r="B48" s="251">
        <v>362.136264</v>
      </c>
      <c r="C48" s="234">
        <v>-1.750658597382615</v>
      </c>
      <c r="D48" s="252">
        <v>368.588999</v>
      </c>
      <c r="E48" s="252">
        <v>5478.85686</v>
      </c>
    </row>
    <row r="49" spans="1:5" s="19" customFormat="1" ht="12.75">
      <c r="A49" s="386" t="s">
        <v>704</v>
      </c>
      <c r="B49" s="251">
        <v>4690.857511</v>
      </c>
      <c r="C49" s="234">
        <v>9.203979408567765</v>
      </c>
      <c r="D49" s="252">
        <v>4295.500527</v>
      </c>
      <c r="E49" s="252">
        <v>4252.09268</v>
      </c>
    </row>
    <row r="50" spans="1:5" ht="12.75">
      <c r="A50" s="399" t="s">
        <v>701</v>
      </c>
      <c r="B50" s="251">
        <v>86943.73680599991</v>
      </c>
      <c r="C50" s="234">
        <v>-10.591164710018198</v>
      </c>
      <c r="D50" s="252">
        <v>97242.89162699998</v>
      </c>
      <c r="E50" s="252">
        <v>83931.67340899995</v>
      </c>
    </row>
    <row r="51" spans="1:5" ht="12.75">
      <c r="A51" s="399" t="s">
        <v>101</v>
      </c>
      <c r="B51" s="251">
        <v>105.53303</v>
      </c>
      <c r="C51" s="234">
        <v>-63.72118598909873</v>
      </c>
      <c r="D51" s="252">
        <v>290.894377</v>
      </c>
      <c r="E51" s="252">
        <v>167.24332</v>
      </c>
    </row>
    <row r="52" spans="1:5" ht="12.75">
      <c r="A52" s="399" t="s">
        <v>66</v>
      </c>
      <c r="B52" s="251">
        <v>13043.116146</v>
      </c>
      <c r="C52" s="234">
        <v>-0.5605707207269162</v>
      </c>
      <c r="D52" s="252">
        <v>13116.644213</v>
      </c>
      <c r="E52" s="252">
        <v>16124.382249</v>
      </c>
    </row>
    <row r="53" spans="1:5" ht="12.75">
      <c r="A53" s="399" t="s">
        <v>705</v>
      </c>
      <c r="B53" s="251">
        <v>8321.956745</v>
      </c>
      <c r="C53" s="234">
        <v>9.227139066420165</v>
      </c>
      <c r="D53" s="252">
        <v>7618.946002</v>
      </c>
      <c r="E53" s="252">
        <v>7541.781003</v>
      </c>
    </row>
    <row r="54" ht="12.75">
      <c r="A54" s="30"/>
    </row>
    <row r="55" spans="2:5" ht="12.75">
      <c r="B55" s="256"/>
      <c r="C55" s="255"/>
      <c r="D55" s="257"/>
      <c r="E55" s="257"/>
    </row>
    <row r="56" spans="2:5" ht="12.75">
      <c r="B56" s="256"/>
      <c r="C56" s="255"/>
      <c r="D56" s="257"/>
      <c r="E56" s="257"/>
    </row>
    <row r="57" spans="1:5" ht="22.5">
      <c r="A57" s="410" t="s">
        <v>678</v>
      </c>
      <c r="B57" s="42"/>
      <c r="C57" s="82"/>
      <c r="D57" s="40"/>
      <c r="E57" s="40"/>
    </row>
    <row r="58" spans="2:5" ht="11.25" customHeight="1">
      <c r="B58" s="42"/>
      <c r="C58" s="82"/>
      <c r="D58" s="40"/>
      <c r="E58" s="40"/>
    </row>
    <row r="59" spans="1:5" ht="22.5">
      <c r="A59" s="372" t="s">
        <v>706</v>
      </c>
      <c r="B59" s="288"/>
      <c r="C59" s="82"/>
      <c r="D59" s="184"/>
      <c r="E59" s="184"/>
    </row>
    <row r="60" spans="1:5" ht="15.75" customHeight="1">
      <c r="A60" s="379" t="s">
        <v>707</v>
      </c>
      <c r="B60" s="355"/>
      <c r="C60" s="355"/>
      <c r="D60" s="40"/>
      <c r="E60" s="40"/>
    </row>
    <row r="61" spans="1:5" ht="13.5" customHeight="1">
      <c r="A61" s="55"/>
      <c r="B61" s="62">
        <v>40543</v>
      </c>
      <c r="C61" s="272" t="s">
        <v>819</v>
      </c>
      <c r="D61" s="62">
        <v>40178</v>
      </c>
      <c r="E61" s="62">
        <v>39813</v>
      </c>
    </row>
    <row r="62" spans="1:5" ht="15" customHeight="1">
      <c r="A62" s="399" t="s">
        <v>708</v>
      </c>
      <c r="B62" s="251">
        <v>205776.476048</v>
      </c>
      <c r="C62" s="234">
        <v>0.6842317068574744</v>
      </c>
      <c r="D62" s="252">
        <v>204378.056583</v>
      </c>
      <c r="E62" s="252">
        <v>206900.643447</v>
      </c>
    </row>
    <row r="63" spans="1:5" s="19" customFormat="1" ht="9.75" customHeight="1">
      <c r="A63" s="15"/>
      <c r="B63" s="251"/>
      <c r="C63" s="234"/>
      <c r="D63" s="252"/>
      <c r="E63" s="252"/>
    </row>
    <row r="64" spans="1:5" ht="14.25">
      <c r="A64" s="399" t="s">
        <v>709</v>
      </c>
      <c r="B64" s="251">
        <v>104809.43543299999</v>
      </c>
      <c r="C64" s="234">
        <v>12.7758608420661</v>
      </c>
      <c r="D64" s="252">
        <v>92936.054445</v>
      </c>
      <c r="E64" s="252">
        <v>101299.289515</v>
      </c>
    </row>
    <row r="65" spans="1:5" ht="12.75">
      <c r="A65" s="15" t="s">
        <v>293</v>
      </c>
      <c r="B65" s="251">
        <v>31441.259000000002</v>
      </c>
      <c r="C65" s="234">
        <v>-21.840561677371596</v>
      </c>
      <c r="D65" s="252">
        <v>40227.079</v>
      </c>
      <c r="E65" s="252">
        <v>40874.562997</v>
      </c>
    </row>
    <row r="66" spans="1:5" ht="12.75">
      <c r="A66" s="386" t="s">
        <v>710</v>
      </c>
      <c r="B66" s="251">
        <v>21455.257</v>
      </c>
      <c r="C66" s="234">
        <v>-28.238413117626816</v>
      </c>
      <c r="D66" s="252">
        <v>29897.969</v>
      </c>
      <c r="E66" s="252">
        <v>31271.856</v>
      </c>
    </row>
    <row r="67" spans="1:5" ht="13.5" customHeight="1">
      <c r="A67" s="386" t="s">
        <v>711</v>
      </c>
      <c r="B67" s="251">
        <v>9986.002</v>
      </c>
      <c r="C67" s="234">
        <v>-3.3217576344912625</v>
      </c>
      <c r="D67" s="252">
        <v>10329.11</v>
      </c>
      <c r="E67" s="252">
        <v>9602.706997</v>
      </c>
    </row>
    <row r="68" spans="1:5" ht="12.75" customHeight="1">
      <c r="A68" s="386" t="s">
        <v>712</v>
      </c>
      <c r="B68" s="251">
        <v>8217.825</v>
      </c>
      <c r="C68" s="234">
        <v>-0.7249120301064282</v>
      </c>
      <c r="D68" s="252">
        <v>8277.832</v>
      </c>
      <c r="E68" s="252">
        <v>6097.435</v>
      </c>
    </row>
    <row r="69" spans="1:5" s="101" customFormat="1" ht="7.5" customHeight="1">
      <c r="A69" s="386"/>
      <c r="B69" s="251"/>
      <c r="C69" s="252"/>
      <c r="D69" s="252"/>
      <c r="E69" s="252"/>
    </row>
    <row r="70" spans="1:5" s="296" customFormat="1" ht="12.75">
      <c r="A70" s="386" t="s">
        <v>713</v>
      </c>
      <c r="B70" s="233">
        <v>38.97890583774895</v>
      </c>
      <c r="C70" s="234"/>
      <c r="D70" s="234">
        <v>37.3455892296281</v>
      </c>
      <c r="E70" s="234">
        <v>38.48502589923902</v>
      </c>
    </row>
    <row r="71" spans="1:5" s="19" customFormat="1" ht="12.75">
      <c r="A71" s="399" t="s">
        <v>714</v>
      </c>
      <c r="B71" s="233">
        <v>5.0482443155152135</v>
      </c>
      <c r="C71" s="234"/>
      <c r="D71" s="234">
        <v>5.140877062902474</v>
      </c>
      <c r="E71" s="234">
        <v>2.605136101959728</v>
      </c>
    </row>
    <row r="72" spans="1:5" ht="12.75">
      <c r="A72" s="399" t="s">
        <v>715</v>
      </c>
      <c r="B72" s="251">
        <v>45.56562701328822</v>
      </c>
      <c r="C72" s="252"/>
      <c r="D72" s="252">
        <v>47.70399053597536</v>
      </c>
      <c r="E72" s="252">
        <v>66.56873538558953</v>
      </c>
    </row>
    <row r="73" spans="1:5" ht="12.75">
      <c r="A73" s="2"/>
      <c r="B73" s="341"/>
      <c r="C73" s="341"/>
      <c r="D73" s="341"/>
      <c r="E73" s="341"/>
    </row>
    <row r="74" spans="1:5" ht="14.25" customHeight="1">
      <c r="A74" s="417" t="s">
        <v>716</v>
      </c>
      <c r="B74" s="356"/>
      <c r="D74" s="234"/>
      <c r="E74" s="234"/>
    </row>
    <row r="75" spans="2:5" ht="12.75">
      <c r="B75" s="354"/>
      <c r="D75" s="357"/>
      <c r="E75" s="357"/>
    </row>
    <row r="76" spans="1:5" ht="12.75">
      <c r="A76" s="319"/>
      <c r="B76" s="358"/>
      <c r="C76" s="358"/>
      <c r="D76" s="358"/>
      <c r="E76" s="358"/>
    </row>
    <row r="77" spans="2:5" ht="12.75">
      <c r="B77" s="358"/>
      <c r="C77" s="358"/>
      <c r="D77" s="358"/>
      <c r="E77" s="358"/>
    </row>
    <row r="78" spans="1:3" ht="12.75">
      <c r="A78" s="19"/>
      <c r="B78" s="84"/>
      <c r="C78" s="19"/>
    </row>
    <row r="79" spans="1:3" ht="12.75">
      <c r="A79" s="19"/>
      <c r="B79" s="85"/>
      <c r="C79" s="19"/>
    </row>
  </sheetData>
  <printOptions horizontalCentered="1"/>
  <pageMargins left="0.1968503937007874" right="0.1968503937007874" top="0.5905511811023623" bottom="0.984251968503937" header="0" footer="0"/>
  <pageSetup fitToHeight="2" horizontalDpi="600" verticalDpi="600" orientation="portrait" paperSize="9" scale="63" r:id="rId2"/>
  <headerFooter alignWithMargins="0">
    <oddFooter>&amp;R&amp;A
&amp;D
</oddFooter>
  </headerFooter>
  <rowBreaks count="1" manualBreakCount="1">
    <brk id="55" max="10" man="1"/>
  </rowBreaks>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2:G17"/>
  <sheetViews>
    <sheetView zoomScale="97" zoomScaleNormal="97" workbookViewId="0" topLeftCell="A1">
      <selection activeCell="A3" sqref="A3"/>
    </sheetView>
  </sheetViews>
  <sheetFormatPr defaultColWidth="11.421875" defaultRowHeight="12.75"/>
  <cols>
    <col min="1" max="1" width="25.00390625" style="476" customWidth="1"/>
    <col min="2" max="2" width="58.00390625" style="477" customWidth="1"/>
    <col min="3" max="5" width="4.7109375" style="477" customWidth="1"/>
    <col min="6" max="6" width="4.7109375" style="478" customWidth="1"/>
    <col min="7" max="7" width="77.8515625" style="477" customWidth="1"/>
    <col min="8" max="16384" width="11.421875" style="478" customWidth="1"/>
  </cols>
  <sheetData>
    <row r="1" ht="24.75" customHeight="1"/>
    <row r="2" spans="1:7" s="516" customFormat="1" ht="39.75" customHeight="1" thickBot="1">
      <c r="A2" s="479" t="s">
        <v>542</v>
      </c>
      <c r="B2" s="480" t="s">
        <v>543</v>
      </c>
      <c r="C2" s="775" t="s">
        <v>544</v>
      </c>
      <c r="D2" s="775"/>
      <c r="E2" s="775"/>
      <c r="F2" s="775"/>
      <c r="G2" s="515" t="s">
        <v>545</v>
      </c>
    </row>
    <row r="3" spans="1:7" ht="15.75" customHeight="1" thickBot="1">
      <c r="A3" s="726" t="s">
        <v>551</v>
      </c>
      <c r="B3" s="517" t="s">
        <v>552</v>
      </c>
      <c r="C3" s="753">
        <v>0.5</v>
      </c>
      <c r="D3" s="767"/>
      <c r="E3" s="755"/>
      <c r="F3" s="756"/>
      <c r="G3" s="518" t="s">
        <v>570</v>
      </c>
    </row>
    <row r="4" spans="1:7" ht="19.5" customHeight="1">
      <c r="A4" s="776" t="s">
        <v>546</v>
      </c>
      <c r="B4" s="519" t="s">
        <v>553</v>
      </c>
      <c r="C4" s="757">
        <v>0.5</v>
      </c>
      <c r="D4" s="758"/>
      <c r="E4" s="778"/>
      <c r="F4" s="779"/>
      <c r="G4" s="520" t="s">
        <v>571</v>
      </c>
    </row>
    <row r="5" spans="1:7" ht="29.25" customHeight="1" thickBot="1">
      <c r="A5" s="777"/>
      <c r="B5" s="521" t="s">
        <v>554</v>
      </c>
      <c r="C5" s="759">
        <v>0.5</v>
      </c>
      <c r="D5" s="752"/>
      <c r="E5" s="780"/>
      <c r="F5" s="754"/>
      <c r="G5" s="522" t="s">
        <v>572</v>
      </c>
    </row>
    <row r="6" spans="1:7" ht="90" customHeight="1" thickBot="1">
      <c r="A6" s="727" t="s">
        <v>547</v>
      </c>
      <c r="B6" s="728" t="s">
        <v>569</v>
      </c>
      <c r="C6" s="764">
        <v>1</v>
      </c>
      <c r="D6" s="765"/>
      <c r="E6" s="765"/>
      <c r="F6" s="766"/>
      <c r="G6" s="523" t="s">
        <v>573</v>
      </c>
    </row>
    <row r="7" spans="1:7" ht="20.25" customHeight="1">
      <c r="A7" s="781" t="s">
        <v>548</v>
      </c>
      <c r="B7" s="793" t="s">
        <v>555</v>
      </c>
      <c r="C7" s="767">
        <v>0.5</v>
      </c>
      <c r="D7" s="768"/>
      <c r="E7" s="771"/>
      <c r="F7" s="771"/>
      <c r="G7" s="729" t="s">
        <v>574</v>
      </c>
    </row>
    <row r="8" spans="1:7" ht="29.25" customHeight="1" thickBot="1">
      <c r="A8" s="782"/>
      <c r="B8" s="794"/>
      <c r="C8" s="769"/>
      <c r="D8" s="770"/>
      <c r="E8" s="772"/>
      <c r="F8" s="772"/>
      <c r="G8" s="730" t="s">
        <v>575</v>
      </c>
    </row>
    <row r="9" spans="1:7" ht="40.5" customHeight="1" thickBot="1">
      <c r="A9" s="524" t="s">
        <v>549</v>
      </c>
      <c r="B9" s="525" t="s">
        <v>556</v>
      </c>
      <c r="C9" s="526">
        <v>0.25</v>
      </c>
      <c r="D9" s="773"/>
      <c r="E9" s="774"/>
      <c r="F9" s="774"/>
      <c r="G9" s="527" t="s">
        <v>576</v>
      </c>
    </row>
    <row r="10" spans="1:7" ht="40.5" customHeight="1" thickBot="1">
      <c r="A10" s="524" t="s">
        <v>550</v>
      </c>
      <c r="B10" s="528" t="s">
        <v>557</v>
      </c>
      <c r="C10" s="529">
        <v>0.25</v>
      </c>
      <c r="D10" s="784"/>
      <c r="E10" s="785"/>
      <c r="F10" s="785"/>
      <c r="G10" s="530" t="s">
        <v>577</v>
      </c>
    </row>
    <row r="11" spans="1:7" ht="41.25" customHeight="1" thickBot="1">
      <c r="A11" s="524" t="s">
        <v>563</v>
      </c>
      <c r="B11" s="528" t="s">
        <v>558</v>
      </c>
      <c r="C11" s="766">
        <v>1</v>
      </c>
      <c r="D11" s="786"/>
      <c r="E11" s="786"/>
      <c r="F11" s="786"/>
      <c r="G11" s="531" t="s">
        <v>578</v>
      </c>
    </row>
    <row r="12" spans="1:7" ht="27.75" customHeight="1" thickBot="1">
      <c r="A12" s="524" t="s">
        <v>564</v>
      </c>
      <c r="B12" s="532" t="s">
        <v>559</v>
      </c>
      <c r="C12" s="766">
        <v>0.5</v>
      </c>
      <c r="D12" s="786"/>
      <c r="E12" s="783"/>
      <c r="F12" s="783"/>
      <c r="G12" s="531" t="s">
        <v>579</v>
      </c>
    </row>
    <row r="13" spans="1:7" ht="28.5" customHeight="1" thickBot="1">
      <c r="A13" s="524" t="s">
        <v>565</v>
      </c>
      <c r="B13" s="525" t="s">
        <v>560</v>
      </c>
      <c r="C13" s="789">
        <v>0</v>
      </c>
      <c r="D13" s="790"/>
      <c r="E13" s="791"/>
      <c r="F13" s="792"/>
      <c r="G13" s="530" t="s">
        <v>580</v>
      </c>
    </row>
    <row r="14" spans="1:7" ht="32.25" customHeight="1" thickBot="1">
      <c r="A14" s="524" t="s">
        <v>566</v>
      </c>
      <c r="B14" s="533" t="s">
        <v>561</v>
      </c>
      <c r="C14" s="765">
        <v>1</v>
      </c>
      <c r="D14" s="787"/>
      <c r="E14" s="787"/>
      <c r="F14" s="788"/>
      <c r="G14" s="523" t="s">
        <v>581</v>
      </c>
    </row>
    <row r="15" spans="1:7" ht="39.75" customHeight="1" thickBot="1">
      <c r="A15" s="524" t="s">
        <v>567</v>
      </c>
      <c r="B15" s="534" t="s">
        <v>562</v>
      </c>
      <c r="C15" s="765">
        <v>1</v>
      </c>
      <c r="D15" s="787"/>
      <c r="E15" s="787"/>
      <c r="F15" s="788"/>
      <c r="G15" s="523" t="s">
        <v>582</v>
      </c>
    </row>
    <row r="16" spans="1:7" ht="12.75">
      <c r="A16" s="535"/>
      <c r="B16" s="536"/>
      <c r="C16" s="536"/>
      <c r="D16" s="536"/>
      <c r="E16" s="536"/>
      <c r="F16" s="537"/>
      <c r="G16" s="536"/>
    </row>
    <row r="17" spans="1:7" s="541" customFormat="1" ht="12.75">
      <c r="A17" s="538" t="s">
        <v>568</v>
      </c>
      <c r="B17" s="539"/>
      <c r="C17" s="539"/>
      <c r="D17" s="539"/>
      <c r="E17" s="539"/>
      <c r="F17" s="540"/>
      <c r="G17" s="539"/>
    </row>
  </sheetData>
  <mergeCells count="20">
    <mergeCell ref="C15:F15"/>
    <mergeCell ref="C13:F13"/>
    <mergeCell ref="C12:D12"/>
    <mergeCell ref="B7:B8"/>
    <mergeCell ref="C14:F14"/>
    <mergeCell ref="A7:A8"/>
    <mergeCell ref="E12:F12"/>
    <mergeCell ref="D10:F10"/>
    <mergeCell ref="C11:F11"/>
    <mergeCell ref="C2:F2"/>
    <mergeCell ref="A4:A5"/>
    <mergeCell ref="E4:F5"/>
    <mergeCell ref="E3:F3"/>
    <mergeCell ref="C4:D4"/>
    <mergeCell ref="C5:D5"/>
    <mergeCell ref="C3:D3"/>
    <mergeCell ref="C6:F6"/>
    <mergeCell ref="C7:D8"/>
    <mergeCell ref="E7:F8"/>
    <mergeCell ref="D9:F9"/>
  </mergeCells>
  <printOptions/>
  <pageMargins left="0.75" right="0.75" top="1" bottom="1" header="0" footer="0"/>
  <pageSetup fitToHeight="1" fitToWidth="1" horizontalDpi="600" verticalDpi="600" orientation="landscape" paperSize="9" scale="73" r:id="rId2"/>
  <drawing r:id="rId1"/>
</worksheet>
</file>

<file path=xl/worksheets/sheet40.xml><?xml version="1.0" encoding="utf-8"?>
<worksheet xmlns="http://schemas.openxmlformats.org/spreadsheetml/2006/main" xmlns:r="http://schemas.openxmlformats.org/officeDocument/2006/relationships">
  <sheetPr codeName="Hoja34">
    <tabColor indexed="41"/>
  </sheetPr>
  <dimension ref="A1:AV84"/>
  <sheetViews>
    <sheetView zoomScale="80" zoomScaleNormal="80"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4.00390625" style="0" customWidth="1"/>
    <col min="2" max="2" width="12.140625" style="25" customWidth="1"/>
    <col min="3" max="3" width="12.57421875" style="0" customWidth="1"/>
    <col min="4" max="4" width="8.7109375" style="0" customWidth="1"/>
    <col min="5" max="6" width="12.140625" style="0" customWidth="1"/>
    <col min="7" max="7" width="1.1484375" style="19" customWidth="1"/>
    <col min="8" max="8" width="12.140625" style="25" customWidth="1"/>
    <col min="9" max="9" width="9.28125" style="0" customWidth="1"/>
    <col min="10" max="10" width="8.7109375" style="0" customWidth="1"/>
    <col min="11" max="11" width="12.140625" style="0" customWidth="1"/>
    <col min="12" max="12" width="12.140625" style="25" customWidth="1"/>
    <col min="13" max="13" width="9.28125" style="0" customWidth="1"/>
    <col min="14" max="14" width="8.7109375" style="0" customWidth="1"/>
    <col min="15" max="15" width="12.140625" style="0" customWidth="1"/>
  </cols>
  <sheetData>
    <row r="1" ht="22.5" customHeight="1">
      <c r="B1" s="85"/>
    </row>
    <row r="2" spans="2:15" ht="4.5" customHeight="1">
      <c r="B2" s="85"/>
      <c r="C2" s="19"/>
      <c r="D2" s="19"/>
      <c r="E2" s="19"/>
      <c r="F2" s="19"/>
      <c r="G2" s="85"/>
      <c r="H2"/>
      <c r="J2" s="25"/>
      <c r="L2"/>
      <c r="N2" s="23"/>
      <c r="O2" s="23"/>
    </row>
    <row r="3" ht="21" customHeight="1">
      <c r="A3" s="226" t="s">
        <v>679</v>
      </c>
    </row>
    <row r="4" ht="14.25" customHeight="1">
      <c r="A4" s="77"/>
    </row>
    <row r="5" spans="1:15" ht="18">
      <c r="A5" s="222" t="s">
        <v>200</v>
      </c>
      <c r="B5" s="51"/>
      <c r="C5" s="39"/>
      <c r="D5" s="8"/>
      <c r="E5" s="8"/>
      <c r="F5" s="8"/>
      <c r="G5" s="8"/>
      <c r="H5" s="51"/>
      <c r="I5" s="39"/>
      <c r="J5" s="8"/>
      <c r="K5" s="8"/>
      <c r="L5" s="51"/>
      <c r="M5" s="39"/>
      <c r="N5" s="8"/>
      <c r="O5" s="8"/>
    </row>
    <row r="6" spans="1:15" ht="12.75">
      <c r="A6" s="223" t="s">
        <v>685</v>
      </c>
      <c r="B6" s="86"/>
      <c r="C6" s="80"/>
      <c r="D6" s="87"/>
      <c r="E6" s="87"/>
      <c r="F6" s="87"/>
      <c r="G6" s="87"/>
      <c r="H6" s="86"/>
      <c r="I6" s="80"/>
      <c r="J6" s="87"/>
      <c r="K6" s="87"/>
      <c r="L6" s="86"/>
      <c r="M6" s="80"/>
      <c r="N6" s="87"/>
      <c r="O6" s="87"/>
    </row>
    <row r="7" spans="1:15" ht="12.75" customHeight="1">
      <c r="A7" s="224"/>
      <c r="B7" s="819" t="s">
        <v>679</v>
      </c>
      <c r="C7" s="819"/>
      <c r="D7" s="819"/>
      <c r="E7" s="819"/>
      <c r="F7" s="418"/>
      <c r="G7" s="225"/>
      <c r="H7" s="823" t="s">
        <v>210</v>
      </c>
      <c r="I7" s="819"/>
      <c r="J7" s="819"/>
      <c r="K7" s="819"/>
      <c r="L7" s="819"/>
      <c r="M7" s="819"/>
      <c r="N7" s="819"/>
      <c r="O7" s="819"/>
    </row>
    <row r="8" spans="1:15" ht="12.75" customHeight="1">
      <c r="A8" s="224"/>
      <c r="B8" s="819"/>
      <c r="C8" s="819"/>
      <c r="D8" s="819"/>
      <c r="E8" s="819"/>
      <c r="F8" s="418"/>
      <c r="G8" s="225"/>
      <c r="H8" s="819" t="s">
        <v>226</v>
      </c>
      <c r="I8" s="819"/>
      <c r="J8" s="819"/>
      <c r="K8" s="819"/>
      <c r="L8" s="819" t="s">
        <v>212</v>
      </c>
      <c r="M8" s="819"/>
      <c r="N8" s="819"/>
      <c r="O8" s="819"/>
    </row>
    <row r="9" spans="1:15" s="76" customFormat="1" ht="15.75" customHeight="1">
      <c r="A9" s="91"/>
      <c r="B9" s="67">
        <v>2010</v>
      </c>
      <c r="C9" s="272" t="s">
        <v>819</v>
      </c>
      <c r="D9" s="281" t="s">
        <v>806</v>
      </c>
      <c r="E9" s="67">
        <v>2009</v>
      </c>
      <c r="F9" s="67">
        <v>2008</v>
      </c>
      <c r="G9" s="161"/>
      <c r="H9" s="67">
        <v>2010</v>
      </c>
      <c r="I9" s="272" t="s">
        <v>819</v>
      </c>
      <c r="J9" s="281" t="s">
        <v>806</v>
      </c>
      <c r="K9" s="67">
        <v>2009</v>
      </c>
      <c r="L9" s="67">
        <v>2010</v>
      </c>
      <c r="M9" s="272" t="s">
        <v>819</v>
      </c>
      <c r="N9" s="281" t="s">
        <v>806</v>
      </c>
      <c r="O9" s="67">
        <v>2009</v>
      </c>
    </row>
    <row r="10" spans="1:15" ht="12.75">
      <c r="A10" s="227" t="s">
        <v>912</v>
      </c>
      <c r="B10" s="248">
        <v>3688.237672</v>
      </c>
      <c r="C10" s="249">
        <v>11.539417042635813</v>
      </c>
      <c r="D10" s="249">
        <v>-0.6922642149374991</v>
      </c>
      <c r="E10" s="248">
        <v>3306.667517</v>
      </c>
      <c r="F10" s="248">
        <v>3706.614063</v>
      </c>
      <c r="G10" s="162"/>
      <c r="H10" s="248">
        <v>3622.528091</v>
      </c>
      <c r="I10" s="249">
        <v>11.413462568248844</v>
      </c>
      <c r="J10" s="249">
        <v>-0.804406224851506</v>
      </c>
      <c r="K10" s="248">
        <v>3251.427617</v>
      </c>
      <c r="L10" s="248">
        <v>60.531001</v>
      </c>
      <c r="M10" s="249">
        <v>14.533604848984648</v>
      </c>
      <c r="N10" s="249">
        <v>1.9735729571028315</v>
      </c>
      <c r="O10" s="248">
        <v>52.849992</v>
      </c>
    </row>
    <row r="11" spans="1:15" ht="12.75">
      <c r="A11" s="318" t="s">
        <v>47</v>
      </c>
      <c r="B11" s="251">
        <v>1233.307999</v>
      </c>
      <c r="C11" s="234">
        <v>14.480538647221675</v>
      </c>
      <c r="D11" s="234">
        <v>1.926326902292974</v>
      </c>
      <c r="E11" s="252">
        <v>1077.307998</v>
      </c>
      <c r="F11" s="252">
        <v>1188.801998</v>
      </c>
      <c r="G11" s="163"/>
      <c r="H11" s="251">
        <v>1149.768999</v>
      </c>
      <c r="I11" s="234">
        <v>12.261299294586525</v>
      </c>
      <c r="J11" s="234">
        <v>-0.049545310618726024</v>
      </c>
      <c r="K11" s="252">
        <v>1024.189998</v>
      </c>
      <c r="L11" s="251">
        <v>79.128</v>
      </c>
      <c r="M11" s="234">
        <v>55.0647670932215</v>
      </c>
      <c r="N11" s="234">
        <v>38.05999087660889</v>
      </c>
      <c r="O11" s="252">
        <v>51.029</v>
      </c>
    </row>
    <row r="12" spans="1:15" ht="12.75">
      <c r="A12" s="296" t="s">
        <v>914</v>
      </c>
      <c r="B12" s="251">
        <v>394.661099</v>
      </c>
      <c r="C12" s="234">
        <v>6.580444553179632</v>
      </c>
      <c r="D12" s="234">
        <v>-5.107423730737004</v>
      </c>
      <c r="E12" s="252">
        <v>370.294101</v>
      </c>
      <c r="F12" s="252">
        <v>375.0066</v>
      </c>
      <c r="G12" s="163"/>
      <c r="H12" s="251">
        <v>282.8301</v>
      </c>
      <c r="I12" s="234">
        <v>6.1514764481773065</v>
      </c>
      <c r="J12" s="234">
        <v>-5.489350227766798</v>
      </c>
      <c r="K12" s="252">
        <v>266.4401</v>
      </c>
      <c r="L12" s="251">
        <v>111.939999</v>
      </c>
      <c r="M12" s="234">
        <v>7.951201041986589</v>
      </c>
      <c r="N12" s="234">
        <v>-3.886987478579673</v>
      </c>
      <c r="O12" s="252">
        <v>103.695001</v>
      </c>
    </row>
    <row r="13" spans="1:15" ht="12.75">
      <c r="A13" s="419" t="s">
        <v>691</v>
      </c>
      <c r="B13" s="251">
        <v>179.425005</v>
      </c>
      <c r="C13" s="234">
        <v>54.84224947357519</v>
      </c>
      <c r="D13" s="234">
        <v>37.861874829550345</v>
      </c>
      <c r="E13" s="252">
        <v>115.876</v>
      </c>
      <c r="F13" s="252">
        <v>155.455104</v>
      </c>
      <c r="G13" s="163"/>
      <c r="H13" s="251">
        <v>-143.567</v>
      </c>
      <c r="I13" s="234">
        <v>9.544629095514967</v>
      </c>
      <c r="J13" s="234">
        <v>-2.4682992420975602</v>
      </c>
      <c r="K13" s="252">
        <v>-131.058</v>
      </c>
      <c r="L13" s="251">
        <v>339.564005</v>
      </c>
      <c r="M13" s="234">
        <v>32.45850675820638</v>
      </c>
      <c r="N13" s="234">
        <v>17.932787578207776</v>
      </c>
      <c r="O13" s="252">
        <v>256.355</v>
      </c>
    </row>
    <row r="14" spans="1:15" ht="7.5" customHeight="1">
      <c r="A14" s="193"/>
      <c r="B14" s="251"/>
      <c r="C14" s="234"/>
      <c r="D14" s="234"/>
      <c r="E14" s="252"/>
      <c r="F14" s="252"/>
      <c r="G14" s="163"/>
      <c r="H14" s="251"/>
      <c r="I14" s="234"/>
      <c r="J14" s="234"/>
      <c r="K14" s="252"/>
      <c r="L14" s="251"/>
      <c r="M14" s="234"/>
      <c r="N14" s="234"/>
      <c r="O14" s="252"/>
    </row>
    <row r="15" spans="1:15" ht="12.75">
      <c r="A15" s="143" t="s">
        <v>918</v>
      </c>
      <c r="B15" s="248">
        <v>5495.631775</v>
      </c>
      <c r="C15" s="249">
        <v>12.843274273875437</v>
      </c>
      <c r="D15" s="249">
        <v>0.4686088898818275</v>
      </c>
      <c r="E15" s="248">
        <v>4870.145616</v>
      </c>
      <c r="F15" s="248">
        <v>5425.877765</v>
      </c>
      <c r="G15" s="164"/>
      <c r="H15" s="248">
        <v>4911.56019</v>
      </c>
      <c r="I15" s="249">
        <v>11.348005153974494</v>
      </c>
      <c r="J15" s="249">
        <v>-0.8626854275396889</v>
      </c>
      <c r="K15" s="248">
        <v>4410.999715</v>
      </c>
      <c r="L15" s="248">
        <v>591.163005</v>
      </c>
      <c r="M15" s="249">
        <v>27.425320236452656</v>
      </c>
      <c r="N15" s="249">
        <v>13.451552451169203</v>
      </c>
      <c r="O15" s="248">
        <v>463.928993</v>
      </c>
    </row>
    <row r="16" spans="1:15" ht="12.75">
      <c r="A16" s="134" t="s">
        <v>919</v>
      </c>
      <c r="B16" s="251">
        <v>-1899.019896</v>
      </c>
      <c r="C16" s="234">
        <v>22.21427810564631</v>
      </c>
      <c r="D16" s="234">
        <v>8.811965827157398</v>
      </c>
      <c r="E16" s="252">
        <v>-1553.844547</v>
      </c>
      <c r="F16" s="252">
        <v>-1803.242209</v>
      </c>
      <c r="G16" s="163"/>
      <c r="H16" s="251">
        <v>-1758.117</v>
      </c>
      <c r="I16" s="234">
        <v>23.533340339648134</v>
      </c>
      <c r="J16" s="234">
        <v>9.986376522595775</v>
      </c>
      <c r="K16" s="252">
        <v>-1423.19231</v>
      </c>
      <c r="L16" s="251">
        <v>-148.980915</v>
      </c>
      <c r="M16" s="234">
        <v>16.90923588512685</v>
      </c>
      <c r="N16" s="234">
        <v>4.08868723683018</v>
      </c>
      <c r="O16" s="252">
        <v>-127.432973</v>
      </c>
    </row>
    <row r="17" spans="1:15" ht="12.75">
      <c r="A17" s="242" t="s">
        <v>920</v>
      </c>
      <c r="B17" s="251">
        <v>-856.363001</v>
      </c>
      <c r="C17" s="234">
        <v>18.11365841278949</v>
      </c>
      <c r="D17" s="234">
        <v>5.161029989023036</v>
      </c>
      <c r="E17" s="252">
        <v>-725.033</v>
      </c>
      <c r="F17" s="252">
        <v>-844.506134</v>
      </c>
      <c r="G17" s="163"/>
      <c r="H17" s="251">
        <v>-784.436999</v>
      </c>
      <c r="I17" s="234">
        <v>18.704271578447205</v>
      </c>
      <c r="J17" s="234">
        <v>5.686875087027743</v>
      </c>
      <c r="K17" s="252">
        <v>-660.833</v>
      </c>
      <c r="L17" s="251">
        <v>-71.421002</v>
      </c>
      <c r="M17" s="234">
        <v>12.710088847507395</v>
      </c>
      <c r="N17" s="234">
        <v>0.3500286911066519</v>
      </c>
      <c r="O17" s="252">
        <v>-63.367</v>
      </c>
    </row>
    <row r="18" spans="1:15" ht="12.75">
      <c r="A18" s="242" t="s">
        <v>921</v>
      </c>
      <c r="B18" s="251">
        <v>-956.309018</v>
      </c>
      <c r="C18" s="234">
        <v>25.226524632833414</v>
      </c>
      <c r="D18" s="234">
        <v>11.493882203698202</v>
      </c>
      <c r="E18" s="252">
        <v>-763.663306</v>
      </c>
      <c r="F18" s="252">
        <v>-885.835383</v>
      </c>
      <c r="G18" s="163"/>
      <c r="H18" s="251">
        <v>-890.064001</v>
      </c>
      <c r="I18" s="234">
        <v>27.246469739798673</v>
      </c>
      <c r="J18" s="234">
        <v>13.292315172391822</v>
      </c>
      <c r="K18" s="252">
        <v>-699.48031</v>
      </c>
      <c r="L18" s="251">
        <v>-74.887952</v>
      </c>
      <c r="M18" s="234">
        <v>21.064293687731684</v>
      </c>
      <c r="N18" s="234">
        <v>7.7880918838514335</v>
      </c>
      <c r="O18" s="252">
        <v>-61.858001</v>
      </c>
    </row>
    <row r="19" spans="1:15" ht="12.75">
      <c r="A19" s="242" t="s">
        <v>922</v>
      </c>
      <c r="B19" s="251">
        <v>-86.347877</v>
      </c>
      <c r="C19" s="234">
        <v>32.54061149555827</v>
      </c>
      <c r="D19" s="234">
        <v>18.00588923313622</v>
      </c>
      <c r="E19" s="252">
        <v>-65.148241</v>
      </c>
      <c r="F19" s="252">
        <v>-72.900692</v>
      </c>
      <c r="G19" s="163"/>
      <c r="H19" s="251">
        <v>-83.616</v>
      </c>
      <c r="I19" s="234">
        <v>32.97921404602491</v>
      </c>
      <c r="J19" s="234">
        <v>18.396393237161092</v>
      </c>
      <c r="K19" s="252">
        <v>-62.879</v>
      </c>
      <c r="L19" s="251">
        <v>-2.671961</v>
      </c>
      <c r="M19" s="234">
        <v>21.014261050411886</v>
      </c>
      <c r="N19" s="234">
        <v>7.743534386294426</v>
      </c>
      <c r="O19" s="252">
        <v>-2.207972</v>
      </c>
    </row>
    <row r="20" spans="1:15" ht="7.5" customHeight="1">
      <c r="A20" s="193"/>
      <c r="B20" s="251"/>
      <c r="C20" s="234"/>
      <c r="D20" s="234"/>
      <c r="E20" s="252"/>
      <c r="F20" s="252"/>
      <c r="G20" s="163"/>
      <c r="H20" s="251"/>
      <c r="I20" s="234"/>
      <c r="J20" s="234"/>
      <c r="K20" s="252"/>
      <c r="L20" s="251"/>
      <c r="M20" s="234"/>
      <c r="N20" s="234"/>
      <c r="O20" s="252"/>
    </row>
    <row r="21" spans="1:15" ht="12.75">
      <c r="A21" s="227" t="s">
        <v>923</v>
      </c>
      <c r="B21" s="248">
        <v>3596.611879</v>
      </c>
      <c r="C21" s="249">
        <v>8.452513935489137</v>
      </c>
      <c r="D21" s="249">
        <v>-3.440650101548326</v>
      </c>
      <c r="E21" s="248">
        <v>3316.301069</v>
      </c>
      <c r="F21" s="248">
        <v>3622.635556</v>
      </c>
      <c r="G21" s="164"/>
      <c r="H21" s="248">
        <v>3153.44319</v>
      </c>
      <c r="I21" s="249">
        <v>5.543723625653163</v>
      </c>
      <c r="J21" s="249">
        <v>-6.030455450186379</v>
      </c>
      <c r="K21" s="248">
        <v>2987.807405</v>
      </c>
      <c r="L21" s="248">
        <v>442.18209</v>
      </c>
      <c r="M21" s="249">
        <v>31.407821703210637</v>
      </c>
      <c r="N21" s="249">
        <v>16.997323216664405</v>
      </c>
      <c r="O21" s="248">
        <v>336.49602</v>
      </c>
    </row>
    <row r="22" spans="1:15" ht="12.75">
      <c r="A22" s="134" t="s">
        <v>0</v>
      </c>
      <c r="B22" s="251">
        <v>-1229.272</v>
      </c>
      <c r="C22" s="234">
        <v>-19.382167267614292</v>
      </c>
      <c r="D22" s="234">
        <v>-28.222913060419184</v>
      </c>
      <c r="E22" s="252">
        <v>-1524.814</v>
      </c>
      <c r="F22" s="252">
        <v>-1110.027</v>
      </c>
      <c r="G22" s="163"/>
      <c r="H22" s="251">
        <v>-1229.272</v>
      </c>
      <c r="I22" s="234">
        <v>-19.382167267614292</v>
      </c>
      <c r="J22" s="234">
        <v>-28.222913060419184</v>
      </c>
      <c r="K22" s="252">
        <v>-1524.814</v>
      </c>
      <c r="L22" s="251">
        <v>0</v>
      </c>
      <c r="M22" s="234">
        <v>0</v>
      </c>
      <c r="N22" s="234">
        <v>0</v>
      </c>
      <c r="O22" s="252">
        <v>0</v>
      </c>
    </row>
    <row r="23" spans="1:15" ht="12.75">
      <c r="A23" s="296" t="s">
        <v>201</v>
      </c>
      <c r="B23" s="251">
        <v>-86.659</v>
      </c>
      <c r="C23" s="273" t="s">
        <v>224</v>
      </c>
      <c r="D23" s="234">
        <v>261.21444147499903</v>
      </c>
      <c r="E23" s="252">
        <v>-21.3601</v>
      </c>
      <c r="F23" s="252">
        <v>-24.153890999999994</v>
      </c>
      <c r="G23" s="163"/>
      <c r="H23" s="251">
        <v>-86.29599999999999</v>
      </c>
      <c r="I23" s="273" t="s">
        <v>224</v>
      </c>
      <c r="J23" s="234">
        <v>273.2798968990335</v>
      </c>
      <c r="K23" s="252">
        <v>-20.5831</v>
      </c>
      <c r="L23" s="251">
        <v>0</v>
      </c>
      <c r="M23" s="234" t="s">
        <v>224</v>
      </c>
      <c r="N23" s="234" t="s">
        <v>224</v>
      </c>
      <c r="O23" s="252">
        <v>-0.777</v>
      </c>
    </row>
    <row r="24" spans="1:15" ht="7.5" customHeight="1">
      <c r="A24" s="2"/>
      <c r="B24" s="251"/>
      <c r="C24" s="234"/>
      <c r="D24" s="234"/>
      <c r="E24" s="252"/>
      <c r="F24" s="252"/>
      <c r="G24" s="163"/>
      <c r="H24" s="251"/>
      <c r="I24" s="234"/>
      <c r="J24" s="234"/>
      <c r="K24" s="252"/>
      <c r="L24" s="251"/>
      <c r="M24" s="234"/>
      <c r="N24" s="234"/>
      <c r="O24" s="252"/>
    </row>
    <row r="25" spans="1:15" ht="12.75">
      <c r="A25" s="227" t="s">
        <v>3</v>
      </c>
      <c r="B25" s="248">
        <v>2280.680879</v>
      </c>
      <c r="C25" s="249">
        <v>28.842784666934264</v>
      </c>
      <c r="D25" s="249">
        <v>14.713574414103658</v>
      </c>
      <c r="E25" s="248">
        <v>1770.126969</v>
      </c>
      <c r="F25" s="248">
        <v>2488.454665</v>
      </c>
      <c r="G25" s="164"/>
      <c r="H25" s="248">
        <v>1837.87519</v>
      </c>
      <c r="I25" s="249">
        <v>27.41694812004272</v>
      </c>
      <c r="J25" s="249">
        <v>13.444098533794158</v>
      </c>
      <c r="K25" s="248">
        <v>1442.410305</v>
      </c>
      <c r="L25" s="248">
        <v>441.73409</v>
      </c>
      <c r="M25" s="249">
        <v>31.57851169707333</v>
      </c>
      <c r="N25" s="249">
        <v>17.14929503393161</v>
      </c>
      <c r="O25" s="248">
        <v>335.71902</v>
      </c>
    </row>
    <row r="26" spans="1:15" ht="12.75">
      <c r="A26" s="134" t="s">
        <v>4</v>
      </c>
      <c r="B26" s="251">
        <v>-569.962169</v>
      </c>
      <c r="C26" s="234">
        <v>38.80334114706767</v>
      </c>
      <c r="D26" s="234">
        <v>23.581832318625917</v>
      </c>
      <c r="E26" s="252">
        <v>-410.625684</v>
      </c>
      <c r="F26" s="252">
        <v>-557.012247</v>
      </c>
      <c r="G26" s="163"/>
      <c r="H26" s="251">
        <v>-447.656427</v>
      </c>
      <c r="I26" s="234">
        <v>37.79481757576308</v>
      </c>
      <c r="J26" s="234">
        <v>22.683905748377175</v>
      </c>
      <c r="K26" s="252">
        <v>-324.871744</v>
      </c>
      <c r="L26" s="251">
        <v>-121.7597</v>
      </c>
      <c r="M26" s="234">
        <v>38.78052016380153</v>
      </c>
      <c r="N26" s="234">
        <v>23.561513529978463</v>
      </c>
      <c r="O26" s="252">
        <v>-87.73544</v>
      </c>
    </row>
    <row r="27" spans="1:15" ht="7.5" customHeight="1">
      <c r="A27" s="2"/>
      <c r="B27" s="251"/>
      <c r="C27" s="234"/>
      <c r="D27" s="234"/>
      <c r="E27" s="252"/>
      <c r="F27" s="252"/>
      <c r="G27" s="163"/>
      <c r="H27" s="251"/>
      <c r="I27" s="234"/>
      <c r="J27" s="234"/>
      <c r="K27" s="252"/>
      <c r="L27" s="251"/>
      <c r="M27" s="234"/>
      <c r="N27" s="234"/>
      <c r="O27" s="252"/>
    </row>
    <row r="28" spans="1:15" ht="12.75">
      <c r="A28" s="227" t="s">
        <v>5</v>
      </c>
      <c r="B28" s="248">
        <v>1710.71871</v>
      </c>
      <c r="C28" s="249">
        <v>25.834284150750175</v>
      </c>
      <c r="D28" s="249">
        <v>12.034993300459917</v>
      </c>
      <c r="E28" s="248">
        <v>1359.501285</v>
      </c>
      <c r="F28" s="248">
        <v>1931.442418</v>
      </c>
      <c r="G28" s="164"/>
      <c r="H28" s="248">
        <v>1390.218763</v>
      </c>
      <c r="I28" s="249">
        <v>24.400070969900067</v>
      </c>
      <c r="J28" s="249">
        <v>10.758059419875554</v>
      </c>
      <c r="K28" s="248">
        <v>1117.538561</v>
      </c>
      <c r="L28" s="248">
        <v>319.97439</v>
      </c>
      <c r="M28" s="249">
        <v>29.030474517707994</v>
      </c>
      <c r="N28" s="249">
        <v>14.880681872566859</v>
      </c>
      <c r="O28" s="248">
        <v>247.98358</v>
      </c>
    </row>
    <row r="29" spans="1:15" ht="12.75">
      <c r="A29" s="318" t="s">
        <v>6</v>
      </c>
      <c r="B29" s="251">
        <v>-4.04585</v>
      </c>
      <c r="C29" s="234">
        <v>89.5340176049245</v>
      </c>
      <c r="D29" s="234">
        <v>68.74927790899963</v>
      </c>
      <c r="E29" s="252">
        <v>-2.13463</v>
      </c>
      <c r="F29" s="252">
        <v>-1.47152</v>
      </c>
      <c r="G29" s="163"/>
      <c r="H29" s="251">
        <v>0</v>
      </c>
      <c r="I29" s="234">
        <v>0</v>
      </c>
      <c r="J29" s="234">
        <v>0</v>
      </c>
      <c r="K29" s="252">
        <v>0</v>
      </c>
      <c r="L29" s="251">
        <v>-2.52053</v>
      </c>
      <c r="M29" s="234">
        <v>43.44992829011769</v>
      </c>
      <c r="N29" s="234">
        <v>27.718838469135278</v>
      </c>
      <c r="O29" s="252">
        <v>-1.75708</v>
      </c>
    </row>
    <row r="30" spans="1:15" ht="7.5" customHeight="1">
      <c r="A30" s="2"/>
      <c r="B30" s="251"/>
      <c r="C30" s="234"/>
      <c r="D30" s="234"/>
      <c r="E30" s="252"/>
      <c r="F30" s="252"/>
      <c r="G30" s="163"/>
      <c r="H30" s="251"/>
      <c r="I30" s="234"/>
      <c r="J30" s="234"/>
      <c r="K30" s="252"/>
      <c r="L30" s="251"/>
      <c r="M30" s="234"/>
      <c r="N30" s="234"/>
      <c r="O30" s="252"/>
    </row>
    <row r="31" spans="1:15" ht="12.75">
      <c r="A31" s="227" t="s">
        <v>7</v>
      </c>
      <c r="B31" s="248">
        <v>1706.67286</v>
      </c>
      <c r="C31" s="249">
        <v>25.73410829810019</v>
      </c>
      <c r="D31" s="249">
        <v>11.9458029550368</v>
      </c>
      <c r="E31" s="248">
        <v>1357.366655</v>
      </c>
      <c r="F31" s="248">
        <v>1929.970898</v>
      </c>
      <c r="G31" s="164"/>
      <c r="H31" s="248">
        <v>1389.751443</v>
      </c>
      <c r="I31" s="249">
        <v>24.400162396847435</v>
      </c>
      <c r="J31" s="249">
        <v>10.758140834642504</v>
      </c>
      <c r="K31" s="248">
        <v>1117.162081</v>
      </c>
      <c r="L31" s="248">
        <v>317.45386</v>
      </c>
      <c r="M31" s="249">
        <v>28.927576844896883</v>
      </c>
      <c r="N31" s="249">
        <v>14.789067952595246</v>
      </c>
      <c r="O31" s="248">
        <v>246.2265</v>
      </c>
    </row>
    <row r="32" spans="1:15" s="19" customFormat="1" ht="12.75">
      <c r="A32" s="319" t="s">
        <v>202</v>
      </c>
      <c r="B32" s="251"/>
      <c r="C32" s="233"/>
      <c r="D32" s="233"/>
      <c r="E32" s="251"/>
      <c r="F32" s="251"/>
      <c r="G32" s="164"/>
      <c r="H32" s="251"/>
      <c r="I32" s="233"/>
      <c r="J32" s="233"/>
      <c r="K32" s="251"/>
      <c r="L32" s="251"/>
      <c r="M32" s="233"/>
      <c r="N32" s="233"/>
      <c r="O32" s="251"/>
    </row>
    <row r="33" spans="1:4" ht="14.25" customHeight="1">
      <c r="A33" s="77"/>
      <c r="B33" s="42"/>
      <c r="C33" s="39"/>
      <c r="D33" s="8"/>
    </row>
    <row r="34" spans="1:15" ht="18">
      <c r="A34" s="12" t="s">
        <v>203</v>
      </c>
      <c r="B34" s="332"/>
      <c r="C34" s="83"/>
      <c r="D34" s="83"/>
      <c r="E34" s="83"/>
      <c r="F34" s="83"/>
      <c r="G34" s="163"/>
      <c r="H34" s="135"/>
      <c r="I34" s="83"/>
      <c r="J34" s="83"/>
      <c r="K34" s="83"/>
      <c r="L34" s="135"/>
      <c r="M34" s="83"/>
      <c r="N34" s="83"/>
      <c r="O34" s="83"/>
    </row>
    <row r="35" spans="1:15" ht="12.75">
      <c r="A35" s="53" t="s">
        <v>685</v>
      </c>
      <c r="B35" s="135"/>
      <c r="C35" s="83"/>
      <c r="D35" s="83"/>
      <c r="E35" s="83"/>
      <c r="F35" s="83"/>
      <c r="G35" s="163"/>
      <c r="H35" s="135"/>
      <c r="I35" s="83"/>
      <c r="J35" s="83"/>
      <c r="K35" s="83"/>
      <c r="L35" s="135"/>
      <c r="M35" s="83"/>
      <c r="N35" s="83"/>
      <c r="O35" s="83"/>
    </row>
    <row r="36" spans="1:15" ht="13.5" customHeight="1">
      <c r="A36" s="55"/>
      <c r="B36" s="62">
        <v>40543</v>
      </c>
      <c r="C36" s="272" t="s">
        <v>819</v>
      </c>
      <c r="D36" s="281" t="s">
        <v>806</v>
      </c>
      <c r="E36" s="62">
        <v>40178</v>
      </c>
      <c r="F36" s="62">
        <v>39813</v>
      </c>
      <c r="G36" s="161"/>
      <c r="H36" s="62">
        <v>40543</v>
      </c>
      <c r="I36" s="272" t="s">
        <v>819</v>
      </c>
      <c r="J36" s="281" t="s">
        <v>806</v>
      </c>
      <c r="K36" s="62">
        <v>40178</v>
      </c>
      <c r="L36" s="62">
        <v>40543</v>
      </c>
      <c r="M36" s="272" t="s">
        <v>819</v>
      </c>
      <c r="N36" s="281" t="s">
        <v>806</v>
      </c>
      <c r="O36" s="62">
        <v>40178</v>
      </c>
    </row>
    <row r="37" spans="1:15" ht="12.75" customHeight="1">
      <c r="A37" s="193" t="s">
        <v>54</v>
      </c>
      <c r="B37" s="251">
        <v>6364.536</v>
      </c>
      <c r="C37" s="234">
        <v>2.0599983354909313</v>
      </c>
      <c r="D37" s="234">
        <v>-10.748166671696636</v>
      </c>
      <c r="E37" s="252">
        <v>6236.073</v>
      </c>
      <c r="F37" s="252">
        <v>5386.925</v>
      </c>
      <c r="G37" s="163"/>
      <c r="H37" s="251">
        <v>6364.518</v>
      </c>
      <c r="I37" s="234">
        <v>2.059955183226325</v>
      </c>
      <c r="J37" s="234">
        <v>-10.74820440335662</v>
      </c>
      <c r="K37" s="252">
        <v>6236.058</v>
      </c>
      <c r="L37" s="251">
        <v>0</v>
      </c>
      <c r="M37" s="234">
        <v>0</v>
      </c>
      <c r="N37" s="234">
        <v>0</v>
      </c>
      <c r="O37" s="252">
        <v>0</v>
      </c>
    </row>
    <row r="38" spans="1:15" ht="12.75" customHeight="1">
      <c r="A38" s="193" t="s">
        <v>698</v>
      </c>
      <c r="B38" s="251">
        <v>25736.671</v>
      </c>
      <c r="C38" s="234">
        <v>9.21798970637948</v>
      </c>
      <c r="D38" s="234">
        <v>-4.488477626674525</v>
      </c>
      <c r="E38" s="252">
        <v>23564.498</v>
      </c>
      <c r="F38" s="252">
        <v>20902.18</v>
      </c>
      <c r="G38" s="163"/>
      <c r="H38" s="251">
        <v>20945.879</v>
      </c>
      <c r="I38" s="234">
        <v>4.451887226017925</v>
      </c>
      <c r="J38" s="234">
        <v>-8.656451281383216</v>
      </c>
      <c r="K38" s="252">
        <v>20053.136</v>
      </c>
      <c r="L38" s="251">
        <v>5050.057</v>
      </c>
      <c r="M38" s="234">
        <v>35.57567601161804</v>
      </c>
      <c r="N38" s="234">
        <v>18.56141326325318</v>
      </c>
      <c r="O38" s="252">
        <v>3724.899</v>
      </c>
    </row>
    <row r="39" spans="1:15" ht="12.75">
      <c r="A39" s="193" t="s">
        <v>93</v>
      </c>
      <c r="B39" s="251">
        <v>40277.469</v>
      </c>
      <c r="C39" s="234">
        <v>30.923141888679794</v>
      </c>
      <c r="D39" s="234">
        <v>14.49275553535223</v>
      </c>
      <c r="E39" s="252">
        <v>30764.209</v>
      </c>
      <c r="F39" s="252">
        <v>32155.13</v>
      </c>
      <c r="G39" s="163"/>
      <c r="H39" s="251">
        <v>40028.648</v>
      </c>
      <c r="I39" s="234">
        <v>30.731094658910642</v>
      </c>
      <c r="J39" s="234">
        <v>14.324809545351425</v>
      </c>
      <c r="K39" s="252">
        <v>30619.072</v>
      </c>
      <c r="L39" s="251">
        <v>302.169</v>
      </c>
      <c r="M39" s="234">
        <v>53.849169577304146</v>
      </c>
      <c r="N39" s="234">
        <v>34.541648409624685</v>
      </c>
      <c r="O39" s="252">
        <v>196.406</v>
      </c>
    </row>
    <row r="40" spans="1:15" s="19" customFormat="1" ht="12.75">
      <c r="A40" s="229" t="s">
        <v>699</v>
      </c>
      <c r="B40" s="251">
        <v>34742.713</v>
      </c>
      <c r="C40" s="234">
        <v>26.921540337476802</v>
      </c>
      <c r="D40" s="234">
        <v>10.993340675902985</v>
      </c>
      <c r="E40" s="252">
        <v>27373.378</v>
      </c>
      <c r="F40" s="252">
        <v>27160.602</v>
      </c>
      <c r="G40" s="163"/>
      <c r="H40" s="251">
        <v>34626.466</v>
      </c>
      <c r="I40" s="234">
        <v>26.869620887120572</v>
      </c>
      <c r="J40" s="234">
        <v>10.947936929900015</v>
      </c>
      <c r="K40" s="252">
        <v>27292.953</v>
      </c>
      <c r="L40" s="251">
        <v>151.791</v>
      </c>
      <c r="M40" s="234">
        <v>59.70267028596679</v>
      </c>
      <c r="N40" s="234">
        <v>39.66055614585115</v>
      </c>
      <c r="O40" s="252">
        <v>95.046</v>
      </c>
    </row>
    <row r="41" spans="1:15" s="19" customFormat="1" ht="12.75">
      <c r="A41" s="229" t="s">
        <v>700</v>
      </c>
      <c r="B41" s="251">
        <v>5534.755999999994</v>
      </c>
      <c r="C41" s="234">
        <v>63.2271263297993</v>
      </c>
      <c r="D41" s="234">
        <v>42.74270539356484</v>
      </c>
      <c r="E41" s="252">
        <v>3390.8309999999983</v>
      </c>
      <c r="F41" s="252">
        <v>4994.528000000002</v>
      </c>
      <c r="G41" s="163"/>
      <c r="H41" s="251">
        <v>5402.182000000001</v>
      </c>
      <c r="I41" s="234">
        <v>62.416979067796504</v>
      </c>
      <c r="J41" s="234">
        <v>42.034228715717845</v>
      </c>
      <c r="K41" s="252">
        <v>3326.118999999999</v>
      </c>
      <c r="L41" s="251">
        <v>150.378</v>
      </c>
      <c r="M41" s="234">
        <v>48.36029992107338</v>
      </c>
      <c r="N41" s="234">
        <v>29.741613009424416</v>
      </c>
      <c r="O41" s="252">
        <v>101.36</v>
      </c>
    </row>
    <row r="42" spans="1:15" ht="12.75">
      <c r="A42" s="15" t="s">
        <v>99</v>
      </c>
      <c r="B42" s="251">
        <v>887.253</v>
      </c>
      <c r="C42" s="234">
        <v>17.75886622717664</v>
      </c>
      <c r="D42" s="234">
        <v>2.9805493758407353</v>
      </c>
      <c r="E42" s="252">
        <v>753.449</v>
      </c>
      <c r="F42" s="252">
        <v>709.202</v>
      </c>
      <c r="G42" s="163"/>
      <c r="H42" s="251">
        <v>879.605</v>
      </c>
      <c r="I42" s="234">
        <v>17.79503833405873</v>
      </c>
      <c r="J42" s="234">
        <v>3.012182048810841</v>
      </c>
      <c r="K42" s="252">
        <v>746.725</v>
      </c>
      <c r="L42" s="251">
        <v>7.572</v>
      </c>
      <c r="M42" s="234">
        <v>14.657783161720172</v>
      </c>
      <c r="N42" s="234">
        <v>0.26864103548427387</v>
      </c>
      <c r="O42" s="252">
        <v>6.604</v>
      </c>
    </row>
    <row r="43" spans="1:15" ht="14.25" customHeight="1">
      <c r="A43" s="193" t="s">
        <v>61</v>
      </c>
      <c r="B43" s="251">
        <v>1885.749863000018</v>
      </c>
      <c r="C43" s="234">
        <v>22.73800155272323</v>
      </c>
      <c r="D43" s="234">
        <v>7.33482114537336</v>
      </c>
      <c r="E43" s="252">
        <v>1536.4026129999982</v>
      </c>
      <c r="F43" s="252">
        <v>1620.461</v>
      </c>
      <c r="G43" s="163"/>
      <c r="H43" s="251">
        <v>2206.003382999991</v>
      </c>
      <c r="I43" s="234">
        <v>21.261074243381973</v>
      </c>
      <c r="J43" s="234">
        <v>6.043242804852378</v>
      </c>
      <c r="K43" s="252">
        <v>1819.2180769999961</v>
      </c>
      <c r="L43" s="251">
        <v>160.14499900000015</v>
      </c>
      <c r="M43" s="234">
        <v>42.17418108865223</v>
      </c>
      <c r="N43" s="234">
        <v>24.331830629681896</v>
      </c>
      <c r="O43" s="252">
        <v>112.64000100000034</v>
      </c>
    </row>
    <row r="44" spans="1:15" ht="12.75">
      <c r="A44" s="227" t="s">
        <v>204</v>
      </c>
      <c r="B44" s="248">
        <v>75151.67886300001</v>
      </c>
      <c r="C44" s="249">
        <v>19.564265885310906</v>
      </c>
      <c r="D44" s="249">
        <v>4.559377872354542</v>
      </c>
      <c r="E44" s="248">
        <v>62854.631613000005</v>
      </c>
      <c r="F44" s="248">
        <v>60773.898</v>
      </c>
      <c r="G44" s="164"/>
      <c r="H44" s="248">
        <v>70424.653383</v>
      </c>
      <c r="I44" s="249">
        <v>18.412088997808596</v>
      </c>
      <c r="J44" s="249">
        <v>3.5517950630648887</v>
      </c>
      <c r="K44" s="248">
        <v>59474.209077</v>
      </c>
      <c r="L44" s="248">
        <v>5519.960999</v>
      </c>
      <c r="M44" s="249">
        <v>36.613626157978516</v>
      </c>
      <c r="N44" s="249">
        <v>19.46910435602387</v>
      </c>
      <c r="O44" s="248">
        <v>4040.564001</v>
      </c>
    </row>
    <row r="45" spans="1:15" ht="12.75">
      <c r="A45" s="229" t="s">
        <v>63</v>
      </c>
      <c r="B45" s="251">
        <v>12933.182</v>
      </c>
      <c r="C45" s="234">
        <v>21.539246155281823</v>
      </c>
      <c r="D45" s="234">
        <v>6.286505175890289</v>
      </c>
      <c r="E45" s="252">
        <v>10641.157</v>
      </c>
      <c r="F45" s="252">
        <v>9160.088</v>
      </c>
      <c r="G45" s="163"/>
      <c r="H45" s="251">
        <v>12933.182</v>
      </c>
      <c r="I45" s="234">
        <v>21.539246155281823</v>
      </c>
      <c r="J45" s="234">
        <v>6.286505175890289</v>
      </c>
      <c r="K45" s="252">
        <v>10641.157</v>
      </c>
      <c r="L45" s="251">
        <v>0</v>
      </c>
      <c r="M45" s="234">
        <v>0</v>
      </c>
      <c r="N45" s="234">
        <v>0</v>
      </c>
      <c r="O45" s="252">
        <v>0</v>
      </c>
    </row>
    <row r="46" spans="1:15" ht="12.75">
      <c r="A46" s="15" t="s">
        <v>64</v>
      </c>
      <c r="B46" s="251">
        <v>37012.942</v>
      </c>
      <c r="C46" s="234">
        <v>15.672112970263452</v>
      </c>
      <c r="D46" s="234">
        <v>1.1556762346835336</v>
      </c>
      <c r="E46" s="252">
        <v>31998.155</v>
      </c>
      <c r="F46" s="252">
        <v>32466.54</v>
      </c>
      <c r="G46" s="163"/>
      <c r="H46" s="251">
        <v>37032.516</v>
      </c>
      <c r="I46" s="234">
        <v>15.593629254144957</v>
      </c>
      <c r="J46" s="234">
        <v>1.0870419436781242</v>
      </c>
      <c r="K46" s="252">
        <v>32036.814</v>
      </c>
      <c r="L46" s="251">
        <v>0</v>
      </c>
      <c r="M46" s="234">
        <v>0</v>
      </c>
      <c r="N46" s="234">
        <v>0</v>
      </c>
      <c r="O46" s="252">
        <v>0</v>
      </c>
    </row>
    <row r="47" spans="1:15" ht="12.75">
      <c r="A47" s="2" t="s">
        <v>703</v>
      </c>
      <c r="B47" s="251">
        <v>3861.216</v>
      </c>
      <c r="C47" s="234">
        <v>21.14838859066277</v>
      </c>
      <c r="D47" s="234">
        <v>5.944698831014872</v>
      </c>
      <c r="E47" s="252">
        <v>3187.179</v>
      </c>
      <c r="F47" s="252">
        <v>3126.92</v>
      </c>
      <c r="G47" s="163"/>
      <c r="H47" s="251">
        <v>3861.216</v>
      </c>
      <c r="I47" s="234">
        <v>21.14838859066277</v>
      </c>
      <c r="J47" s="234">
        <v>5.944698831014872</v>
      </c>
      <c r="K47" s="252">
        <v>3187.179</v>
      </c>
      <c r="L47" s="251">
        <v>0</v>
      </c>
      <c r="M47" s="234">
        <v>0</v>
      </c>
      <c r="N47" s="234">
        <v>0</v>
      </c>
      <c r="O47" s="252">
        <v>0</v>
      </c>
    </row>
    <row r="48" spans="1:15" ht="12.75">
      <c r="A48" s="193" t="s">
        <v>704</v>
      </c>
      <c r="B48" s="251">
        <v>2014.481</v>
      </c>
      <c r="C48" s="234">
        <v>34.35444564346015</v>
      </c>
      <c r="D48" s="234">
        <v>17.49344292772461</v>
      </c>
      <c r="E48" s="252">
        <v>1499.378</v>
      </c>
      <c r="F48" s="252">
        <v>1606.3089</v>
      </c>
      <c r="G48" s="158"/>
      <c r="H48" s="251">
        <v>2474.319</v>
      </c>
      <c r="I48" s="234">
        <v>32.90864272864831</v>
      </c>
      <c r="J48" s="234">
        <v>16.229083132224865</v>
      </c>
      <c r="K48" s="252">
        <v>1861.669</v>
      </c>
      <c r="L48" s="251">
        <v>0</v>
      </c>
      <c r="M48" s="234">
        <v>0</v>
      </c>
      <c r="N48" s="234">
        <v>0</v>
      </c>
      <c r="O48" s="252">
        <v>0</v>
      </c>
    </row>
    <row r="49" spans="1:15" ht="12.75">
      <c r="A49" s="193" t="s">
        <v>101</v>
      </c>
      <c r="B49" s="251">
        <v>4854.787</v>
      </c>
      <c r="C49" s="234">
        <v>18.856076970214673</v>
      </c>
      <c r="D49" s="234">
        <v>3.9400641293586336</v>
      </c>
      <c r="E49" s="252">
        <v>4084.593</v>
      </c>
      <c r="F49" s="252">
        <v>4109.808</v>
      </c>
      <c r="G49" s="158"/>
      <c r="H49" s="251">
        <v>4854.768</v>
      </c>
      <c r="I49" s="234">
        <v>18.856077385736626</v>
      </c>
      <c r="J49" s="234">
        <v>3.9400644906320004</v>
      </c>
      <c r="K49" s="252">
        <v>4084.577</v>
      </c>
      <c r="L49" s="251">
        <v>0</v>
      </c>
      <c r="M49" s="234">
        <v>0</v>
      </c>
      <c r="N49" s="234">
        <v>0</v>
      </c>
      <c r="O49" s="252">
        <v>0</v>
      </c>
    </row>
    <row r="50" spans="1:15" ht="12.75" customHeight="1">
      <c r="A50" s="193" t="s">
        <v>66</v>
      </c>
      <c r="B50" s="251">
        <v>10992.252757</v>
      </c>
      <c r="C50" s="234">
        <v>25.19641900060421</v>
      </c>
      <c r="D50" s="234">
        <v>9.484715905720066</v>
      </c>
      <c r="E50" s="252">
        <v>8780.005726</v>
      </c>
      <c r="F50" s="252">
        <v>7461.350025000005</v>
      </c>
      <c r="G50" s="158"/>
      <c r="H50" s="251">
        <v>6120.835284</v>
      </c>
      <c r="I50" s="234">
        <v>16.379115756035812</v>
      </c>
      <c r="J50" s="234">
        <v>1.7739527018071577</v>
      </c>
      <c r="K50" s="252">
        <v>5259.393186</v>
      </c>
      <c r="L50" s="251">
        <v>5230.636993</v>
      </c>
      <c r="M50" s="234">
        <v>37.00212435213206</v>
      </c>
      <c r="N50" s="234">
        <v>19.80884741927804</v>
      </c>
      <c r="O50" s="252">
        <v>3817.924005</v>
      </c>
    </row>
    <row r="51" spans="1:15" ht="12.75">
      <c r="A51" s="229" t="s">
        <v>705</v>
      </c>
      <c r="B51" s="251">
        <v>3482.818106</v>
      </c>
      <c r="C51" s="234">
        <v>30.728373092762375</v>
      </c>
      <c r="D51" s="234">
        <v>14.322429537732106</v>
      </c>
      <c r="E51" s="252">
        <v>2664.163887</v>
      </c>
      <c r="F51" s="252">
        <v>2842.883075</v>
      </c>
      <c r="G51" s="160"/>
      <c r="H51" s="251">
        <v>3147.817099</v>
      </c>
      <c r="I51" s="234">
        <v>30.972416047130057</v>
      </c>
      <c r="J51" s="234">
        <v>14.535845983626539</v>
      </c>
      <c r="K51" s="252">
        <v>2403.419891</v>
      </c>
      <c r="L51" s="251">
        <v>289.305006</v>
      </c>
      <c r="M51" s="234">
        <v>29.952301278430006</v>
      </c>
      <c r="N51" s="234">
        <v>13.643751834403496</v>
      </c>
      <c r="O51" s="252">
        <v>222.623996</v>
      </c>
    </row>
    <row r="52" spans="2:15" ht="12.75">
      <c r="B52" s="102"/>
      <c r="C52" s="83"/>
      <c r="D52" s="83"/>
      <c r="E52" s="83"/>
      <c r="F52" s="83"/>
      <c r="G52" s="163"/>
      <c r="H52" s="187"/>
      <c r="I52" s="83"/>
      <c r="J52" s="83"/>
      <c r="K52" s="83"/>
      <c r="L52" s="102"/>
      <c r="M52" s="83"/>
      <c r="N52" s="83"/>
      <c r="O52" s="83"/>
    </row>
    <row r="53" spans="1:15" ht="12.75">
      <c r="A53" s="183" t="s">
        <v>202</v>
      </c>
      <c r="B53" s="102"/>
      <c r="C53" s="83"/>
      <c r="D53" s="83"/>
      <c r="E53" s="83"/>
      <c r="F53" s="83"/>
      <c r="G53" s="163"/>
      <c r="H53" s="102"/>
      <c r="I53" s="83"/>
      <c r="J53" s="83"/>
      <c r="K53" s="83"/>
      <c r="L53" s="102"/>
      <c r="M53" s="83"/>
      <c r="N53" s="83"/>
      <c r="O53" s="83"/>
    </row>
    <row r="54" spans="1:15" ht="12.75">
      <c r="A54" s="183"/>
      <c r="B54" s="102"/>
      <c r="C54" s="83"/>
      <c r="D54" s="83"/>
      <c r="E54" s="83"/>
      <c r="F54" s="83"/>
      <c r="G54" s="163"/>
      <c r="H54" s="102"/>
      <c r="I54" s="83"/>
      <c r="J54" s="83"/>
      <c r="K54" s="83"/>
      <c r="L54" s="102"/>
      <c r="M54" s="83"/>
      <c r="N54" s="83"/>
      <c r="O54" s="83"/>
    </row>
    <row r="55" spans="2:15" ht="12.75">
      <c r="B55" s="102"/>
      <c r="C55" s="83"/>
      <c r="D55" s="83"/>
      <c r="E55" s="83"/>
      <c r="F55" s="83"/>
      <c r="G55" s="163"/>
      <c r="H55" s="102"/>
      <c r="I55" s="83"/>
      <c r="J55" s="83"/>
      <c r="K55" s="83"/>
      <c r="L55" s="102"/>
      <c r="M55" s="83"/>
      <c r="N55" s="83"/>
      <c r="O55" s="83"/>
    </row>
    <row r="56" spans="2:15" ht="12.75">
      <c r="B56" s="102"/>
      <c r="C56" s="83"/>
      <c r="D56" s="83"/>
      <c r="E56" s="83"/>
      <c r="F56" s="83"/>
      <c r="G56" s="163"/>
      <c r="H56" s="102"/>
      <c r="I56" s="83"/>
      <c r="J56" s="83"/>
      <c r="K56" s="83"/>
      <c r="L56" s="102"/>
      <c r="M56" s="83"/>
      <c r="N56" s="83"/>
      <c r="O56" s="83"/>
    </row>
    <row r="57" spans="1:48" ht="22.5">
      <c r="A57" s="226" t="s">
        <v>679</v>
      </c>
      <c r="B57" s="102"/>
      <c r="C57" s="83"/>
      <c r="D57" s="83"/>
      <c r="E57" s="83"/>
      <c r="F57" s="83"/>
      <c r="G57" s="163"/>
      <c r="H57" s="187"/>
      <c r="I57" s="163"/>
      <c r="J57" s="163"/>
      <c r="K57" s="163"/>
      <c r="L57" s="187"/>
      <c r="M57" s="163"/>
      <c r="N57" s="163"/>
      <c r="O57" s="163"/>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row>
    <row r="58" spans="1:48" ht="12.75">
      <c r="A58" s="53"/>
      <c r="B58" s="135"/>
      <c r="C58" s="83"/>
      <c r="D58" s="83"/>
      <c r="E58" s="83"/>
      <c r="F58" s="83"/>
      <c r="G58" s="163"/>
      <c r="H58" s="169"/>
      <c r="I58" s="163"/>
      <c r="J58" s="163"/>
      <c r="K58" s="163"/>
      <c r="L58" s="169"/>
      <c r="M58" s="163"/>
      <c r="N58" s="163"/>
      <c r="O58" s="163"/>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row>
    <row r="59" spans="1:48" ht="22.5">
      <c r="A59" s="222" t="s">
        <v>706</v>
      </c>
      <c r="B59" s="94"/>
      <c r="C59" s="95"/>
      <c r="D59" s="95"/>
      <c r="E59" s="184"/>
      <c r="F59" s="184"/>
      <c r="G59" s="165"/>
      <c r="H59" s="366"/>
      <c r="I59" s="165"/>
      <c r="J59" s="371"/>
      <c r="K59" s="165"/>
      <c r="L59" s="366"/>
      <c r="M59" s="165"/>
      <c r="N59" s="165"/>
      <c r="O59" s="165"/>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row>
    <row r="60" spans="1:48" ht="12.75">
      <c r="A60" s="223" t="s">
        <v>707</v>
      </c>
      <c r="B60" s="355"/>
      <c r="C60" s="355"/>
      <c r="H60" s="366"/>
      <c r="I60" s="19"/>
      <c r="J60" s="19"/>
      <c r="K60" s="19"/>
      <c r="L60" s="366"/>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row>
    <row r="61" spans="1:48" ht="12" customHeight="1">
      <c r="A61" s="224"/>
      <c r="B61" s="819" t="s">
        <v>679</v>
      </c>
      <c r="C61" s="819"/>
      <c r="D61" s="819"/>
      <c r="E61" s="819"/>
      <c r="F61" s="418"/>
      <c r="G61" s="225"/>
      <c r="H61" s="821"/>
      <c r="I61" s="822"/>
      <c r="J61" s="822"/>
      <c r="K61" s="822"/>
      <c r="L61" s="822"/>
      <c r="M61" s="822"/>
      <c r="N61" s="822"/>
      <c r="O61" s="822"/>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row>
    <row r="62" spans="1:48" ht="12.75" customHeight="1">
      <c r="A62" s="224"/>
      <c r="B62" s="819"/>
      <c r="C62" s="819"/>
      <c r="D62" s="819"/>
      <c r="E62" s="819"/>
      <c r="F62" s="418"/>
      <c r="G62" s="225"/>
      <c r="H62" s="821"/>
      <c r="I62" s="822"/>
      <c r="J62" s="822"/>
      <c r="K62" s="822"/>
      <c r="L62" s="821"/>
      <c r="M62" s="822"/>
      <c r="N62" s="822"/>
      <c r="O62" s="822"/>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row>
    <row r="63" spans="1:48" ht="13.5" customHeight="1">
      <c r="A63" s="55"/>
      <c r="B63" s="62">
        <v>40543</v>
      </c>
      <c r="C63" s="272" t="s">
        <v>819</v>
      </c>
      <c r="D63" s="281" t="s">
        <v>806</v>
      </c>
      <c r="E63" s="353" t="s">
        <v>294</v>
      </c>
      <c r="F63" s="353" t="s">
        <v>295</v>
      </c>
      <c r="G63" s="161"/>
      <c r="H63" s="103"/>
      <c r="I63" s="368"/>
      <c r="J63" s="370"/>
      <c r="K63" s="103"/>
      <c r="L63" s="103"/>
      <c r="M63" s="368"/>
      <c r="N63" s="370"/>
      <c r="O63" s="103"/>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row>
    <row r="64" spans="1:48" ht="13.5" customHeight="1">
      <c r="A64" s="399" t="s">
        <v>708</v>
      </c>
      <c r="B64" s="251">
        <v>36526.411</v>
      </c>
      <c r="C64" s="234">
        <v>25.969717256587966</v>
      </c>
      <c r="D64" s="234">
        <v>10.160967991616165</v>
      </c>
      <c r="E64" s="252">
        <v>28996.184</v>
      </c>
      <c r="F64" s="252">
        <v>28657.466</v>
      </c>
      <c r="G64" s="165"/>
      <c r="H64" s="251"/>
      <c r="I64" s="234"/>
      <c r="J64" s="234"/>
      <c r="K64" s="252"/>
      <c r="L64" s="251"/>
      <c r="M64" s="234"/>
      <c r="N64" s="234"/>
      <c r="O64" s="252"/>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row>
    <row r="65" spans="1:48" ht="9" customHeight="1">
      <c r="A65" s="15"/>
      <c r="B65" s="251"/>
      <c r="C65" s="252"/>
      <c r="D65" s="234"/>
      <c r="E65" s="252"/>
      <c r="F65" s="252"/>
      <c r="H65" s="251"/>
      <c r="I65" s="234"/>
      <c r="J65" s="234"/>
      <c r="K65" s="252"/>
      <c r="L65" s="251"/>
      <c r="M65" s="234"/>
      <c r="N65" s="234"/>
      <c r="O65" s="252"/>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row>
    <row r="66" spans="1:48" ht="13.5" customHeight="1">
      <c r="A66" s="15" t="s">
        <v>205</v>
      </c>
      <c r="B66" s="251">
        <v>38051.145898</v>
      </c>
      <c r="C66" s="234">
        <v>21.754365564752852</v>
      </c>
      <c r="D66" s="234">
        <v>6.474627868852156</v>
      </c>
      <c r="E66" s="252">
        <v>31252.387314</v>
      </c>
      <c r="F66" s="252">
        <v>29677.46916</v>
      </c>
      <c r="G66" s="166"/>
      <c r="H66" s="251"/>
      <c r="I66" s="234"/>
      <c r="J66" s="234"/>
      <c r="K66" s="252"/>
      <c r="L66" s="251"/>
      <c r="M66" s="234"/>
      <c r="N66" s="234"/>
      <c r="O66" s="252"/>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row>
    <row r="67" spans="1:48" ht="12.75">
      <c r="A67" s="15" t="s">
        <v>293</v>
      </c>
      <c r="B67" s="251">
        <v>28122.002937999998</v>
      </c>
      <c r="C67" s="234">
        <v>40.15530613232525</v>
      </c>
      <c r="D67" s="234">
        <v>22.5663161638775</v>
      </c>
      <c r="E67" s="252">
        <v>20064.886384999998</v>
      </c>
      <c r="F67" s="252">
        <v>16376.190808</v>
      </c>
      <c r="H67" s="251"/>
      <c r="I67" s="234"/>
      <c r="J67" s="234"/>
      <c r="K67" s="252"/>
      <c r="L67" s="251"/>
      <c r="M67" s="234"/>
      <c r="N67" s="234"/>
      <c r="O67" s="252"/>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row>
    <row r="68" spans="1:48" ht="12.75">
      <c r="A68" s="15" t="s">
        <v>710</v>
      </c>
      <c r="B68" s="251">
        <v>15341.321297</v>
      </c>
      <c r="C68" s="234">
        <v>45.4688028338921</v>
      </c>
      <c r="D68" s="234">
        <v>27.212988022111006</v>
      </c>
      <c r="E68" s="252">
        <v>10546.124666</v>
      </c>
      <c r="F68" s="252">
        <v>9179.995007</v>
      </c>
      <c r="H68" s="251"/>
      <c r="I68" s="234"/>
      <c r="J68" s="234"/>
      <c r="K68" s="252"/>
      <c r="L68" s="251"/>
      <c r="M68" s="234"/>
      <c r="N68" s="234"/>
      <c r="O68" s="252"/>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row>
    <row r="69" spans="1:48" ht="12.75">
      <c r="A69" s="15" t="s">
        <v>711</v>
      </c>
      <c r="B69" s="251">
        <v>12780.681641</v>
      </c>
      <c r="C69" s="234">
        <v>34.26832206009547</v>
      </c>
      <c r="D69" s="234">
        <v>17.41812755018719</v>
      </c>
      <c r="E69" s="252">
        <v>9518.761719</v>
      </c>
      <c r="F69" s="252">
        <v>7196.195801</v>
      </c>
      <c r="H69" s="251"/>
      <c r="I69" s="234"/>
      <c r="J69" s="234"/>
      <c r="K69" s="252"/>
      <c r="L69" s="251"/>
      <c r="M69" s="234"/>
      <c r="N69" s="234"/>
      <c r="O69" s="252"/>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row>
    <row r="70" spans="1:15" s="19" customFormat="1" ht="12.75">
      <c r="A70" s="15" t="s">
        <v>712</v>
      </c>
      <c r="B70" s="251">
        <v>3126.574754</v>
      </c>
      <c r="C70" s="234">
        <v>12.445735597762164</v>
      </c>
      <c r="D70" s="234">
        <v>-1.6658023077717243</v>
      </c>
      <c r="E70" s="252">
        <v>2780.518743</v>
      </c>
      <c r="F70" s="252">
        <v>2829.811749</v>
      </c>
      <c r="H70" s="251"/>
      <c r="I70" s="234"/>
      <c r="J70" s="234"/>
      <c r="K70" s="252"/>
      <c r="L70" s="251"/>
      <c r="M70" s="234"/>
      <c r="N70" s="234"/>
      <c r="O70" s="252"/>
    </row>
    <row r="71" spans="1:48" ht="9" customHeight="1">
      <c r="A71" s="15"/>
      <c r="B71" s="251"/>
      <c r="C71" s="252"/>
      <c r="D71" s="234"/>
      <c r="E71" s="252"/>
      <c r="F71" s="252"/>
      <c r="H71" s="251"/>
      <c r="I71" s="234"/>
      <c r="J71" s="234"/>
      <c r="K71" s="252"/>
      <c r="L71" s="251"/>
      <c r="M71" s="234"/>
      <c r="N71" s="234"/>
      <c r="O71" s="252"/>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row>
    <row r="72" spans="1:48" ht="12.75">
      <c r="A72" s="15" t="s">
        <v>713</v>
      </c>
      <c r="B72" s="233">
        <v>34.55507890173373</v>
      </c>
      <c r="C72" s="234"/>
      <c r="D72" s="158"/>
      <c r="E72" s="234">
        <v>31.905504876386438</v>
      </c>
      <c r="F72" s="234">
        <v>33.234110444432396</v>
      </c>
      <c r="G72" s="233"/>
      <c r="H72" s="233"/>
      <c r="I72" s="234"/>
      <c r="J72" s="234"/>
      <c r="K72" s="234"/>
      <c r="L72" s="233"/>
      <c r="M72" s="233"/>
      <c r="N72" s="233"/>
      <c r="O72" s="234"/>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row>
    <row r="73" spans="1:48" ht="12.75">
      <c r="A73" s="15" t="s">
        <v>714</v>
      </c>
      <c r="B73" s="233">
        <v>3.20198420534996</v>
      </c>
      <c r="C73" s="234"/>
      <c r="D73" s="233"/>
      <c r="E73" s="234">
        <v>4.273881969577279</v>
      </c>
      <c r="F73" s="234">
        <v>3.1532870454101234</v>
      </c>
      <c r="G73" s="310"/>
      <c r="H73" s="233"/>
      <c r="I73" s="234"/>
      <c r="J73" s="234"/>
      <c r="K73" s="234"/>
      <c r="L73" s="233"/>
      <c r="M73" s="259"/>
      <c r="N73" s="259"/>
      <c r="O73" s="234"/>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row>
    <row r="74" spans="1:48" ht="12.75">
      <c r="A74" s="15" t="s">
        <v>715</v>
      </c>
      <c r="B74" s="251">
        <v>151.5512223688119</v>
      </c>
      <c r="C74" s="252"/>
      <c r="D74" s="285"/>
      <c r="E74" s="252">
        <v>129.83776373765795</v>
      </c>
      <c r="F74" s="252">
        <v>161.06688700132673</v>
      </c>
      <c r="G74" s="285"/>
      <c r="H74" s="251"/>
      <c r="I74" s="234"/>
      <c r="J74" s="234"/>
      <c r="K74" s="252"/>
      <c r="L74" s="233"/>
      <c r="M74" s="158"/>
      <c r="N74" s="158"/>
      <c r="O74" s="234"/>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row>
    <row r="75" spans="1:48" ht="12" customHeight="1">
      <c r="A75" s="43"/>
      <c r="B75" s="85"/>
      <c r="C75" s="19"/>
      <c r="D75" s="19"/>
      <c r="E75" s="19"/>
      <c r="F75" s="19"/>
      <c r="H75" s="85"/>
      <c r="I75" s="234"/>
      <c r="J75" s="234"/>
      <c r="K75" s="19"/>
      <c r="L75" s="85"/>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row>
    <row r="76" spans="1:48" ht="15" customHeight="1">
      <c r="A76" s="183" t="s">
        <v>202</v>
      </c>
      <c r="B76" s="346"/>
      <c r="E76" s="234"/>
      <c r="F76" s="234"/>
      <c r="H76" s="348"/>
      <c r="I76" s="234"/>
      <c r="J76" s="234"/>
      <c r="K76" s="348"/>
      <c r="L76" s="85"/>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row>
    <row r="77" spans="1:48" ht="12.75">
      <c r="A77" s="60" t="s">
        <v>206</v>
      </c>
      <c r="B77" s="84"/>
      <c r="C77" s="19"/>
      <c r="D77" s="19"/>
      <c r="E77" s="258"/>
      <c r="F77" s="258"/>
      <c r="H77" s="84"/>
      <c r="I77" s="19"/>
      <c r="J77" s="19"/>
      <c r="K77" s="19"/>
      <c r="L77" s="84"/>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row>
    <row r="78" spans="2:15" ht="12.75">
      <c r="B78" s="85"/>
      <c r="C78" s="19"/>
      <c r="D78" s="19"/>
      <c r="E78" s="19"/>
      <c r="F78" s="19"/>
      <c r="H78" s="85"/>
      <c r="I78" s="19"/>
      <c r="J78" s="19"/>
      <c r="K78" s="19"/>
      <c r="L78" s="85"/>
      <c r="M78" s="19"/>
      <c r="N78" s="19"/>
      <c r="O78" s="19"/>
    </row>
    <row r="79" spans="1:15" ht="12.75">
      <c r="A79" s="19"/>
      <c r="B79" s="85"/>
      <c r="C79" s="19"/>
      <c r="D79" s="19"/>
      <c r="E79" s="19"/>
      <c r="F79" s="19"/>
      <c r="H79" s="85"/>
      <c r="I79" s="19"/>
      <c r="J79" s="19"/>
      <c r="K79" s="19"/>
      <c r="L79" s="85"/>
      <c r="M79" s="19"/>
      <c r="N79" s="19"/>
      <c r="O79" s="19"/>
    </row>
    <row r="80" spans="1:15" ht="12.75">
      <c r="A80" s="19"/>
      <c r="B80" s="85"/>
      <c r="C80" s="19"/>
      <c r="D80" s="19"/>
      <c r="E80" s="19"/>
      <c r="F80" s="19"/>
      <c r="H80" s="85"/>
      <c r="I80" s="19"/>
      <c r="J80" s="19"/>
      <c r="K80" s="19"/>
      <c r="L80" s="85"/>
      <c r="M80" s="19"/>
      <c r="N80" s="19"/>
      <c r="O80" s="19"/>
    </row>
    <row r="81" ht="12.75">
      <c r="A81" s="19"/>
    </row>
    <row r="82" ht="12.75">
      <c r="A82" s="19"/>
    </row>
    <row r="83" ht="12.75">
      <c r="A83" s="19"/>
    </row>
    <row r="84" ht="12.75">
      <c r="A84" s="19"/>
    </row>
  </sheetData>
  <mergeCells count="10">
    <mergeCell ref="H7:O7"/>
    <mergeCell ref="B8:E8"/>
    <mergeCell ref="L8:O8"/>
    <mergeCell ref="B7:E7"/>
    <mergeCell ref="B62:E62"/>
    <mergeCell ref="L62:O62"/>
    <mergeCell ref="H8:K8"/>
    <mergeCell ref="H62:K62"/>
    <mergeCell ref="B61:E61"/>
    <mergeCell ref="H61:O61"/>
  </mergeCells>
  <printOptions horizontalCentered="1"/>
  <pageMargins left="0" right="0" top="0.5905511811023623" bottom="0.984251968503937" header="0" footer="0"/>
  <pageSetup fitToHeight="2" horizontalDpi="600" verticalDpi="600" orientation="portrait" paperSize="9" scale="53" r:id="rId2"/>
  <headerFooter alignWithMargins="0">
    <oddFooter>&amp;R&amp;A
&amp;D
</oddFooter>
  </headerFooter>
  <rowBreaks count="1" manualBreakCount="1">
    <brk id="55" max="14" man="1"/>
  </rowBreaks>
  <drawing r:id="rId1"/>
</worksheet>
</file>

<file path=xl/worksheets/sheet41.xml><?xml version="1.0" encoding="utf-8"?>
<worksheet xmlns="http://schemas.openxmlformats.org/spreadsheetml/2006/main" xmlns:r="http://schemas.openxmlformats.org/officeDocument/2006/relationships">
  <sheetPr codeName="Hoja38">
    <tabColor indexed="41"/>
  </sheetPr>
  <dimension ref="A1:AF162"/>
  <sheetViews>
    <sheetView zoomScale="78" zoomScaleNormal="78"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3.421875" style="0" customWidth="1"/>
    <col min="2" max="2" width="10.421875" style="25" customWidth="1"/>
    <col min="3" max="3" width="9.140625" style="0" customWidth="1"/>
    <col min="4" max="4" width="8.28125" style="0" customWidth="1"/>
    <col min="5" max="6" width="10.421875" style="0" customWidth="1"/>
    <col min="7" max="7" width="1.28515625" style="19" customWidth="1"/>
    <col min="8" max="8" width="10.421875" style="25" customWidth="1"/>
    <col min="9" max="9" width="7.8515625" style="0" customWidth="1"/>
    <col min="10" max="10" width="8.28125" style="0" customWidth="1"/>
    <col min="11" max="12" width="10.421875" style="0" customWidth="1"/>
    <col min="13" max="13" width="7.8515625" style="0" customWidth="1"/>
    <col min="14" max="14" width="8.28125" style="0" customWidth="1"/>
    <col min="15" max="15" width="10.421875" style="0" customWidth="1"/>
  </cols>
  <sheetData>
    <row r="1" spans="3:6" ht="22.5" customHeight="1">
      <c r="C1" s="8"/>
      <c r="D1" s="19"/>
      <c r="E1" s="19"/>
      <c r="F1" s="19"/>
    </row>
    <row r="2" spans="2:6" ht="3" customHeight="1">
      <c r="B2" s="85"/>
      <c r="C2" s="19"/>
      <c r="D2" s="19"/>
      <c r="E2" s="19"/>
      <c r="F2" s="19"/>
    </row>
    <row r="3" spans="1:6" ht="21.75" customHeight="1">
      <c r="A3" s="77" t="s">
        <v>680</v>
      </c>
      <c r="C3" s="19"/>
      <c r="D3" s="19"/>
      <c r="E3" s="19"/>
      <c r="F3" s="19"/>
    </row>
    <row r="4" ht="13.5" customHeight="1">
      <c r="A4" s="77"/>
    </row>
    <row r="5" spans="1:11" ht="18">
      <c r="A5" s="12" t="s">
        <v>200</v>
      </c>
      <c r="B5" s="51"/>
      <c r="C5" s="39"/>
      <c r="D5" s="8"/>
      <c r="E5" s="8"/>
      <c r="F5" s="8"/>
      <c r="G5" s="8"/>
      <c r="H5" s="51"/>
      <c r="I5" s="39"/>
      <c r="J5" s="8"/>
      <c r="K5" s="8"/>
    </row>
    <row r="6" spans="1:14" ht="12.75" customHeight="1">
      <c r="A6" s="53" t="s">
        <v>685</v>
      </c>
      <c r="B6" s="86"/>
      <c r="C6" s="80"/>
      <c r="D6" s="87"/>
      <c r="E6" s="87"/>
      <c r="F6" s="87"/>
      <c r="G6" s="87"/>
      <c r="H6" s="86"/>
      <c r="I6" s="80"/>
      <c r="J6" s="87"/>
      <c r="K6" s="87"/>
      <c r="L6" s="80"/>
      <c r="M6" s="87"/>
      <c r="N6" s="87"/>
    </row>
    <row r="7" spans="1:15" ht="18.75" customHeight="1">
      <c r="A7" s="98"/>
      <c r="B7" s="824" t="s">
        <v>680</v>
      </c>
      <c r="C7" s="824"/>
      <c r="D7" s="824"/>
      <c r="E7" s="824"/>
      <c r="F7" s="423"/>
      <c r="G7" s="87"/>
      <c r="H7" s="823" t="s">
        <v>210</v>
      </c>
      <c r="I7" s="819"/>
      <c r="J7" s="819"/>
      <c r="K7" s="819"/>
      <c r="L7" s="819"/>
      <c r="M7" s="819"/>
      <c r="N7" s="819"/>
      <c r="O7" s="819"/>
    </row>
    <row r="8" spans="1:15" ht="12.75" customHeight="1">
      <c r="A8" s="67"/>
      <c r="B8" s="819"/>
      <c r="C8" s="819"/>
      <c r="D8" s="819"/>
      <c r="E8" s="819"/>
      <c r="F8" s="418"/>
      <c r="G8" s="99"/>
      <c r="H8" s="819" t="s">
        <v>211</v>
      </c>
      <c r="I8" s="819"/>
      <c r="J8" s="819"/>
      <c r="K8" s="819"/>
      <c r="L8" s="819" t="s">
        <v>212</v>
      </c>
      <c r="M8" s="819"/>
      <c r="N8" s="819"/>
      <c r="O8" s="819"/>
    </row>
    <row r="9" spans="1:15" s="214" customFormat="1" ht="13.5" customHeight="1">
      <c r="A9" s="91"/>
      <c r="B9" s="67">
        <v>2010</v>
      </c>
      <c r="C9" s="63" t="s">
        <v>758</v>
      </c>
      <c r="D9" s="281" t="s">
        <v>806</v>
      </c>
      <c r="E9" s="67">
        <v>2009</v>
      </c>
      <c r="F9" s="67">
        <v>2008</v>
      </c>
      <c r="G9" s="161"/>
      <c r="H9" s="67">
        <v>2010</v>
      </c>
      <c r="I9" s="63" t="s">
        <v>758</v>
      </c>
      <c r="J9" s="281" t="s">
        <v>806</v>
      </c>
      <c r="K9" s="67">
        <v>2009</v>
      </c>
      <c r="L9" s="67">
        <v>2010</v>
      </c>
      <c r="M9" s="63" t="s">
        <v>758</v>
      </c>
      <c r="N9" s="281" t="s">
        <v>806</v>
      </c>
      <c r="O9" s="67">
        <v>2009</v>
      </c>
    </row>
    <row r="10" spans="1:15" ht="12.75">
      <c r="A10" s="227" t="s">
        <v>912</v>
      </c>
      <c r="B10" s="248">
        <v>2494.802028</v>
      </c>
      <c r="C10" s="249">
        <v>-2.7874567860972754</v>
      </c>
      <c r="D10" s="249">
        <v>11.088693073660094</v>
      </c>
      <c r="E10" s="248">
        <v>2566.337579</v>
      </c>
      <c r="F10" s="248">
        <v>2149.023328</v>
      </c>
      <c r="G10" s="162"/>
      <c r="H10" s="248">
        <v>2455.428998</v>
      </c>
      <c r="I10" s="249">
        <v>-2.8237725871533947</v>
      </c>
      <c r="J10" s="249">
        <v>11.292031837539373</v>
      </c>
      <c r="K10" s="248">
        <v>2526.779505</v>
      </c>
      <c r="L10" s="248">
        <v>40.602998</v>
      </c>
      <c r="M10" s="249">
        <v>-4.681085522454643</v>
      </c>
      <c r="N10" s="249">
        <v>-4.411963809839903</v>
      </c>
      <c r="O10" s="248">
        <v>42.597</v>
      </c>
    </row>
    <row r="11" spans="1:15" ht="12.75">
      <c r="A11" s="318" t="s">
        <v>47</v>
      </c>
      <c r="B11" s="251">
        <v>956.555017</v>
      </c>
      <c r="C11" s="234">
        <v>5.392164395956267</v>
      </c>
      <c r="D11" s="234">
        <v>9.504517558246683</v>
      </c>
      <c r="E11" s="252">
        <v>907.614928</v>
      </c>
      <c r="F11" s="252">
        <v>775.204986</v>
      </c>
      <c r="G11" s="163"/>
      <c r="H11" s="251">
        <v>690.021965</v>
      </c>
      <c r="I11" s="234">
        <v>-0.9526846973817782</v>
      </c>
      <c r="J11" s="234">
        <v>10.060026039628456</v>
      </c>
      <c r="K11" s="252">
        <v>696.658928</v>
      </c>
      <c r="L11" s="251">
        <v>281.927052</v>
      </c>
      <c r="M11" s="234">
        <v>30.994211531402605</v>
      </c>
      <c r="N11" s="234">
        <v>11.970403950413399</v>
      </c>
      <c r="O11" s="252">
        <v>215.221</v>
      </c>
    </row>
    <row r="12" spans="1:15" ht="12.75">
      <c r="A12" s="296" t="s">
        <v>914</v>
      </c>
      <c r="B12" s="251">
        <v>513.606726</v>
      </c>
      <c r="C12" s="234">
        <v>26.700006340097772</v>
      </c>
      <c r="D12" s="234">
        <v>12.979859997877252</v>
      </c>
      <c r="E12" s="252">
        <v>405.372297</v>
      </c>
      <c r="F12" s="252">
        <v>252.804</v>
      </c>
      <c r="G12" s="163"/>
      <c r="H12" s="251">
        <v>380.979728</v>
      </c>
      <c r="I12" s="234">
        <v>35.10096788575572</v>
      </c>
      <c r="J12" s="234">
        <v>19.37314434403934</v>
      </c>
      <c r="K12" s="252">
        <v>281.996298</v>
      </c>
      <c r="L12" s="251">
        <v>132.829998</v>
      </c>
      <c r="M12" s="234">
        <v>7.396386761180973</v>
      </c>
      <c r="N12" s="234">
        <v>-2.192713051433881</v>
      </c>
      <c r="O12" s="252">
        <v>123.681999</v>
      </c>
    </row>
    <row r="13" spans="1:15" ht="12.75">
      <c r="A13" s="419" t="s">
        <v>691</v>
      </c>
      <c r="B13" s="251">
        <v>-167.875382</v>
      </c>
      <c r="C13" s="234">
        <v>-30.683774201212266</v>
      </c>
      <c r="D13" s="234">
        <v>48.85134108745901</v>
      </c>
      <c r="E13" s="252">
        <v>-242.187713</v>
      </c>
      <c r="F13" s="252">
        <v>14.798604</v>
      </c>
      <c r="G13" s="163"/>
      <c r="H13" s="251">
        <v>-297.678998</v>
      </c>
      <c r="I13" s="234">
        <v>-9.559842422382037</v>
      </c>
      <c r="J13" s="234">
        <v>58.146039157278096</v>
      </c>
      <c r="K13" s="252">
        <v>-329.144714</v>
      </c>
      <c r="L13" s="251">
        <v>139.063001</v>
      </c>
      <c r="M13" s="234">
        <v>45.09003980249526</v>
      </c>
      <c r="N13" s="234">
        <v>65.29693939221227</v>
      </c>
      <c r="O13" s="252">
        <v>95.846001</v>
      </c>
    </row>
    <row r="14" spans="1:15" ht="7.5" customHeight="1">
      <c r="A14" s="193"/>
      <c r="B14" s="251"/>
      <c r="C14" s="234"/>
      <c r="D14" s="234"/>
      <c r="E14" s="252"/>
      <c r="F14" s="252"/>
      <c r="G14" s="163"/>
      <c r="H14" s="251"/>
      <c r="I14" s="234"/>
      <c r="J14" s="234"/>
      <c r="K14" s="252"/>
      <c r="L14" s="251"/>
      <c r="M14" s="234"/>
      <c r="N14" s="234"/>
      <c r="O14" s="252"/>
    </row>
    <row r="15" spans="1:15" ht="12.75">
      <c r="A15" s="143" t="s">
        <v>918</v>
      </c>
      <c r="B15" s="248">
        <v>3797.088389</v>
      </c>
      <c r="C15" s="249">
        <v>4.397725298719024</v>
      </c>
      <c r="D15" s="249">
        <v>9.70677445752095</v>
      </c>
      <c r="E15" s="248">
        <v>3637.137091</v>
      </c>
      <c r="F15" s="248">
        <v>3191.830918</v>
      </c>
      <c r="G15" s="164"/>
      <c r="H15" s="248">
        <v>3228.751693</v>
      </c>
      <c r="I15" s="249">
        <v>1.651665172865746</v>
      </c>
      <c r="J15" s="249">
        <v>8.926215331250154</v>
      </c>
      <c r="K15" s="248">
        <v>3176.290017</v>
      </c>
      <c r="L15" s="248">
        <v>594.423049</v>
      </c>
      <c r="M15" s="249">
        <v>24.526663887410805</v>
      </c>
      <c r="N15" s="249">
        <v>15.601241604875305</v>
      </c>
      <c r="O15" s="248">
        <v>477.346</v>
      </c>
    </row>
    <row r="16" spans="1:15" ht="12.75">
      <c r="A16" s="134" t="s">
        <v>919</v>
      </c>
      <c r="B16" s="251">
        <v>-1668.380003</v>
      </c>
      <c r="C16" s="234">
        <v>5.645626792834224</v>
      </c>
      <c r="D16" s="234">
        <v>14.182207628670573</v>
      </c>
      <c r="E16" s="252">
        <v>-1579.222968</v>
      </c>
      <c r="F16" s="252">
        <v>-1421.448593</v>
      </c>
      <c r="G16" s="163"/>
      <c r="H16" s="251">
        <v>-1413.285997</v>
      </c>
      <c r="I16" s="234">
        <v>4.919606372034457</v>
      </c>
      <c r="J16" s="234">
        <v>16.81572897014396</v>
      </c>
      <c r="K16" s="252">
        <v>-1347.018013</v>
      </c>
      <c r="L16" s="251">
        <v>-239.477992</v>
      </c>
      <c r="M16" s="234">
        <v>14.91270105158815</v>
      </c>
      <c r="N16" s="234">
        <v>4.923111389956225</v>
      </c>
      <c r="O16" s="252">
        <v>-208.399933</v>
      </c>
    </row>
    <row r="17" spans="1:15" ht="12.75">
      <c r="A17" s="420" t="s">
        <v>207</v>
      </c>
      <c r="B17" s="251">
        <v>-853.528905</v>
      </c>
      <c r="C17" s="234">
        <v>7.902689709307431</v>
      </c>
      <c r="D17" s="234">
        <v>15.438118211895402</v>
      </c>
      <c r="E17" s="252">
        <v>-791.017265</v>
      </c>
      <c r="F17" s="252">
        <v>-725.203023</v>
      </c>
      <c r="G17" s="163"/>
      <c r="H17" s="251">
        <v>-708.031998</v>
      </c>
      <c r="I17" s="234">
        <v>7.21194907121081</v>
      </c>
      <c r="J17" s="234">
        <v>18.39572752005281</v>
      </c>
      <c r="K17" s="252">
        <v>-660.403998</v>
      </c>
      <c r="L17" s="251">
        <v>-120.342993</v>
      </c>
      <c r="M17" s="234">
        <v>11.482368757069672</v>
      </c>
      <c r="N17" s="234">
        <v>1.3741585012686075</v>
      </c>
      <c r="O17" s="252">
        <v>-107.948005</v>
      </c>
    </row>
    <row r="18" spans="1:15" ht="12.75">
      <c r="A18" s="420" t="s">
        <v>208</v>
      </c>
      <c r="B18" s="251">
        <v>-683.611972</v>
      </c>
      <c r="C18" s="234">
        <v>1.553307286841843</v>
      </c>
      <c r="D18" s="234">
        <v>10.889339883962567</v>
      </c>
      <c r="E18" s="252">
        <v>-673.155794</v>
      </c>
      <c r="F18" s="252">
        <v>-589.488453</v>
      </c>
      <c r="G18" s="163"/>
      <c r="H18" s="251">
        <v>-580.590998</v>
      </c>
      <c r="I18" s="234">
        <v>0.5589165441840072</v>
      </c>
      <c r="J18" s="234">
        <v>13.129461763334515</v>
      </c>
      <c r="K18" s="252">
        <v>-577.364015</v>
      </c>
      <c r="L18" s="251">
        <v>-112.571001</v>
      </c>
      <c r="M18" s="234">
        <v>18.910188779152538</v>
      </c>
      <c r="N18" s="234">
        <v>9.435166933370986</v>
      </c>
      <c r="O18" s="252">
        <v>-94.668928</v>
      </c>
    </row>
    <row r="19" spans="1:15" ht="12.75">
      <c r="A19" s="242" t="s">
        <v>922</v>
      </c>
      <c r="B19" s="251">
        <v>-131.239126</v>
      </c>
      <c r="C19" s="234">
        <v>14.071473103033917</v>
      </c>
      <c r="D19" s="234">
        <v>24.642536898624968</v>
      </c>
      <c r="E19" s="252">
        <v>-115.049909</v>
      </c>
      <c r="F19" s="252">
        <v>-106.757117</v>
      </c>
      <c r="G19" s="163"/>
      <c r="H19" s="251">
        <v>-124.663001</v>
      </c>
      <c r="I19" s="234">
        <v>14.108010068649879</v>
      </c>
      <c r="J19" s="234">
        <v>26.418624477192076</v>
      </c>
      <c r="K19" s="252">
        <v>-109.25</v>
      </c>
      <c r="L19" s="251">
        <v>-6.563998</v>
      </c>
      <c r="M19" s="234">
        <v>13.505066574442326</v>
      </c>
      <c r="N19" s="234">
        <v>-1.504103621796049</v>
      </c>
      <c r="O19" s="252">
        <v>-5.783</v>
      </c>
    </row>
    <row r="20" spans="1:15" ht="7.5" customHeight="1">
      <c r="A20" s="193"/>
      <c r="B20" s="251"/>
      <c r="C20" s="234"/>
      <c r="D20" s="234"/>
      <c r="E20" s="252"/>
      <c r="F20" s="252"/>
      <c r="G20" s="163"/>
      <c r="H20" s="251"/>
      <c r="I20" s="234"/>
      <c r="J20" s="234"/>
      <c r="K20" s="252"/>
      <c r="L20" s="251"/>
      <c r="M20" s="234"/>
      <c r="N20" s="234"/>
      <c r="O20" s="252"/>
    </row>
    <row r="21" spans="1:15" ht="12.75">
      <c r="A21" s="227" t="s">
        <v>923</v>
      </c>
      <c r="B21" s="248">
        <v>2128.708386</v>
      </c>
      <c r="C21" s="249">
        <v>3.440098020066884</v>
      </c>
      <c r="D21" s="249">
        <v>6.437071043686982</v>
      </c>
      <c r="E21" s="248">
        <v>2057.914123</v>
      </c>
      <c r="F21" s="248">
        <v>1770.382325</v>
      </c>
      <c r="G21" s="164"/>
      <c r="H21" s="248">
        <v>1815.465696</v>
      </c>
      <c r="I21" s="249">
        <v>-0.7547433060698605</v>
      </c>
      <c r="J21" s="249">
        <v>3.4853284236556537</v>
      </c>
      <c r="K21" s="248">
        <v>1829.272004</v>
      </c>
      <c r="L21" s="248">
        <v>354.945057</v>
      </c>
      <c r="M21" s="249">
        <v>31.976295827371203</v>
      </c>
      <c r="N21" s="249">
        <v>24.12408622881699</v>
      </c>
      <c r="O21" s="248">
        <v>268.946067</v>
      </c>
    </row>
    <row r="22" spans="1:15" ht="12.75">
      <c r="A22" s="134" t="s">
        <v>0</v>
      </c>
      <c r="B22" s="251">
        <v>-418.746001</v>
      </c>
      <c r="C22" s="234">
        <v>-2.7869927173703624</v>
      </c>
      <c r="D22" s="234">
        <v>-4.817687774231105</v>
      </c>
      <c r="E22" s="252">
        <v>-430.751</v>
      </c>
      <c r="F22" s="252">
        <v>-357.678</v>
      </c>
      <c r="G22" s="163"/>
      <c r="H22" s="251">
        <v>-418.746001</v>
      </c>
      <c r="I22" s="234">
        <v>-1.8677525567356357</v>
      </c>
      <c r="J22" s="234">
        <v>-3.9372521911583025</v>
      </c>
      <c r="K22" s="252">
        <v>-426.716</v>
      </c>
      <c r="L22" s="251">
        <v>0</v>
      </c>
      <c r="M22" s="234">
        <v>-100</v>
      </c>
      <c r="N22" s="234">
        <v>-100</v>
      </c>
      <c r="O22" s="252">
        <v>-4.035</v>
      </c>
    </row>
    <row r="23" spans="1:15" ht="12.75">
      <c r="A23" s="134" t="s">
        <v>201</v>
      </c>
      <c r="B23" s="251">
        <v>-40.391000000000005</v>
      </c>
      <c r="C23" s="234">
        <v>-22.119815668202758</v>
      </c>
      <c r="D23" s="234">
        <v>-32.374755128253305</v>
      </c>
      <c r="E23" s="252">
        <v>-51.863</v>
      </c>
      <c r="F23" s="252">
        <v>-16.859589999999997</v>
      </c>
      <c r="G23" s="163"/>
      <c r="H23" s="251">
        <v>-24.275</v>
      </c>
      <c r="I23" s="234">
        <v>-14.575782102262714</v>
      </c>
      <c r="J23" s="234">
        <v>-31.336565780588256</v>
      </c>
      <c r="K23" s="252">
        <v>-28.416999999999998</v>
      </c>
      <c r="L23" s="251">
        <v>-7.521</v>
      </c>
      <c r="M23" s="234">
        <v>-34.922557757203435</v>
      </c>
      <c r="N23" s="234">
        <v>-40.64582644116763</v>
      </c>
      <c r="O23" s="252">
        <v>-11.557</v>
      </c>
    </row>
    <row r="24" spans="1:15" ht="7.5" customHeight="1">
      <c r="A24" s="2"/>
      <c r="B24" s="251"/>
      <c r="C24" s="234"/>
      <c r="D24" s="234"/>
      <c r="E24" s="252"/>
      <c r="F24" s="252"/>
      <c r="G24" s="163"/>
      <c r="H24" s="251"/>
      <c r="I24" s="234"/>
      <c r="J24" s="234"/>
      <c r="K24" s="252"/>
      <c r="L24" s="251"/>
      <c r="M24" s="234"/>
      <c r="N24" s="234"/>
      <c r="O24" s="252"/>
    </row>
    <row r="25" spans="1:15" ht="12.75">
      <c r="A25" s="227" t="s">
        <v>3</v>
      </c>
      <c r="B25" s="248">
        <v>1669.571385</v>
      </c>
      <c r="C25" s="249">
        <v>5.984336611392482</v>
      </c>
      <c r="D25" s="249">
        <v>11.282481508403475</v>
      </c>
      <c r="E25" s="248">
        <v>1575.300123</v>
      </c>
      <c r="F25" s="248">
        <v>1395.844735</v>
      </c>
      <c r="G25" s="164"/>
      <c r="H25" s="248">
        <v>1372.444695</v>
      </c>
      <c r="I25" s="249">
        <v>-0.12329968038664596</v>
      </c>
      <c r="J25" s="249">
        <v>6.966576386433698</v>
      </c>
      <c r="K25" s="248">
        <v>1374.139004</v>
      </c>
      <c r="L25" s="248">
        <v>347.424057</v>
      </c>
      <c r="M25" s="249">
        <v>37.12985195536649</v>
      </c>
      <c r="N25" s="249">
        <v>29.030981034505675</v>
      </c>
      <c r="O25" s="248">
        <v>253.354067</v>
      </c>
    </row>
    <row r="26" spans="1:15" ht="12.75">
      <c r="A26" s="134" t="s">
        <v>4</v>
      </c>
      <c r="B26" s="251">
        <v>-396.933653</v>
      </c>
      <c r="C26" s="234">
        <v>-1.6852403556902207</v>
      </c>
      <c r="D26" s="234">
        <v>2.005300701010726</v>
      </c>
      <c r="E26" s="252">
        <v>-403.737602</v>
      </c>
      <c r="F26" s="252">
        <v>-318.022523</v>
      </c>
      <c r="G26" s="163"/>
      <c r="H26" s="251">
        <v>-323.458206</v>
      </c>
      <c r="I26" s="234">
        <v>-10.58688549628254</v>
      </c>
      <c r="J26" s="234">
        <v>-6.070844081940175</v>
      </c>
      <c r="K26" s="252">
        <v>-361.757006</v>
      </c>
      <c r="L26" s="251">
        <v>-89.3728</v>
      </c>
      <c r="M26" s="234">
        <v>54.352448983856625</v>
      </c>
      <c r="N26" s="234">
        <v>47.26660844075368</v>
      </c>
      <c r="O26" s="252">
        <v>-57.90177</v>
      </c>
    </row>
    <row r="27" spans="1:15" ht="7.5" customHeight="1">
      <c r="A27" s="2"/>
      <c r="B27" s="251"/>
      <c r="C27" s="234"/>
      <c r="D27" s="234"/>
      <c r="E27" s="252"/>
      <c r="F27" s="252"/>
      <c r="G27" s="163"/>
      <c r="H27" s="251"/>
      <c r="I27" s="234"/>
      <c r="J27" s="234"/>
      <c r="K27" s="252"/>
      <c r="L27" s="251"/>
      <c r="M27" s="234"/>
      <c r="N27" s="234"/>
      <c r="O27" s="252"/>
    </row>
    <row r="28" spans="1:15" ht="12.75">
      <c r="A28" s="227" t="s">
        <v>5</v>
      </c>
      <c r="B28" s="248">
        <v>1272.637732</v>
      </c>
      <c r="C28" s="249">
        <v>8.627385153438173</v>
      </c>
      <c r="D28" s="249">
        <v>14.531339634557128</v>
      </c>
      <c r="E28" s="248">
        <v>1171.562521</v>
      </c>
      <c r="F28" s="248">
        <v>1077.822212</v>
      </c>
      <c r="G28" s="164"/>
      <c r="H28" s="248">
        <v>1048.986489</v>
      </c>
      <c r="I28" s="249">
        <v>3.615679760437618</v>
      </c>
      <c r="J28" s="249">
        <v>11.749404219659642</v>
      </c>
      <c r="K28" s="248">
        <v>1012.381998</v>
      </c>
      <c r="L28" s="248">
        <v>258.051257</v>
      </c>
      <c r="M28" s="249">
        <v>32.02774332194216</v>
      </c>
      <c r="N28" s="249">
        <v>23.72491179782463</v>
      </c>
      <c r="O28" s="248">
        <v>195.452297</v>
      </c>
    </row>
    <row r="29" spans="1:15" ht="12.75">
      <c r="A29" s="318" t="s">
        <v>6</v>
      </c>
      <c r="B29" s="251">
        <v>-383.3419</v>
      </c>
      <c r="C29" s="234">
        <v>-2.131944958772125</v>
      </c>
      <c r="D29" s="234">
        <v>10.240809723850376</v>
      </c>
      <c r="E29" s="252">
        <v>-391.69257</v>
      </c>
      <c r="F29" s="252">
        <v>-350.99839</v>
      </c>
      <c r="G29" s="163"/>
      <c r="H29" s="251">
        <v>-317.33869</v>
      </c>
      <c r="I29" s="234">
        <v>-5.186627213815054</v>
      </c>
      <c r="J29" s="234">
        <v>9.910212226537428</v>
      </c>
      <c r="K29" s="252">
        <v>-334.69824</v>
      </c>
      <c r="L29" s="251">
        <v>-67.34402</v>
      </c>
      <c r="M29" s="234">
        <v>16.155579852366685</v>
      </c>
      <c r="N29" s="234">
        <v>12.260429182308608</v>
      </c>
      <c r="O29" s="252">
        <v>-57.97743</v>
      </c>
    </row>
    <row r="30" spans="1:15" ht="7.5" customHeight="1">
      <c r="A30" s="2"/>
      <c r="B30" s="251"/>
      <c r="C30" s="234"/>
      <c r="D30" s="234"/>
      <c r="E30" s="252"/>
      <c r="F30" s="252"/>
      <c r="G30" s="163"/>
      <c r="H30" s="251"/>
      <c r="I30" s="234"/>
      <c r="J30" s="234"/>
      <c r="K30" s="252"/>
      <c r="L30" s="251"/>
      <c r="M30" s="234"/>
      <c r="N30" s="234"/>
      <c r="O30" s="252"/>
    </row>
    <row r="31" spans="1:15" ht="12.75">
      <c r="A31" s="227" t="s">
        <v>7</v>
      </c>
      <c r="B31" s="248">
        <v>889.295832</v>
      </c>
      <c r="C31" s="249">
        <v>14.031298533773096</v>
      </c>
      <c r="D31" s="249">
        <v>16.485592634036415</v>
      </c>
      <c r="E31" s="248">
        <v>779.869951</v>
      </c>
      <c r="F31" s="248">
        <v>726.823822</v>
      </c>
      <c r="G31" s="164"/>
      <c r="H31" s="248">
        <v>731.647799</v>
      </c>
      <c r="I31" s="249">
        <v>7.9630122993149755</v>
      </c>
      <c r="J31" s="249">
        <v>12.566397989233913</v>
      </c>
      <c r="K31" s="248">
        <v>677.683758</v>
      </c>
      <c r="L31" s="248">
        <v>190.707237</v>
      </c>
      <c r="M31" s="249">
        <v>38.72152864130432</v>
      </c>
      <c r="N31" s="249">
        <v>28.35370696677886</v>
      </c>
      <c r="O31" s="248">
        <v>137.474867</v>
      </c>
    </row>
    <row r="32" spans="1:15" ht="12.75" customHeight="1">
      <c r="A32" s="425" t="s">
        <v>202</v>
      </c>
      <c r="B32" s="251"/>
      <c r="C32" s="233"/>
      <c r="D32" s="233"/>
      <c r="E32" s="251"/>
      <c r="F32" s="251"/>
      <c r="G32" s="164"/>
      <c r="H32" s="251"/>
      <c r="I32" s="233"/>
      <c r="J32" s="233"/>
      <c r="K32" s="251"/>
      <c r="L32" s="251"/>
      <c r="M32" s="233"/>
      <c r="N32" s="233"/>
      <c r="O32" s="251"/>
    </row>
    <row r="33" spans="1:14" ht="14.25" customHeight="1">
      <c r="A33" s="77"/>
      <c r="B33" s="42"/>
      <c r="C33" s="39"/>
      <c r="D33" s="8"/>
      <c r="H33" s="42"/>
      <c r="I33" s="39"/>
      <c r="J33" s="8"/>
      <c r="L33" s="42"/>
      <c r="M33" s="39"/>
      <c r="N33" s="8"/>
    </row>
    <row r="34" spans="1:15" ht="18">
      <c r="A34" s="12" t="s">
        <v>847</v>
      </c>
      <c r="B34" s="135"/>
      <c r="C34" s="83"/>
      <c r="D34" s="83"/>
      <c r="E34" s="83"/>
      <c r="F34" s="83"/>
      <c r="G34" s="163"/>
      <c r="H34" s="135"/>
      <c r="I34" s="83"/>
      <c r="J34" s="83"/>
      <c r="K34" s="83"/>
      <c r="L34" s="135"/>
      <c r="M34" s="83"/>
      <c r="N34" s="83"/>
      <c r="O34" s="83"/>
    </row>
    <row r="35" spans="1:15" ht="12.75">
      <c r="A35" s="53" t="s">
        <v>685</v>
      </c>
      <c r="B35" s="135"/>
      <c r="C35" s="83"/>
      <c r="D35" s="83"/>
      <c r="E35" s="83"/>
      <c r="F35" s="83"/>
      <c r="G35" s="163"/>
      <c r="H35" s="135"/>
      <c r="I35" s="83"/>
      <c r="J35" s="83"/>
      <c r="K35" s="83"/>
      <c r="L35" s="135"/>
      <c r="M35" s="83"/>
      <c r="N35" s="83"/>
      <c r="O35" s="83"/>
    </row>
    <row r="36" spans="1:15" ht="13.5" customHeight="1">
      <c r="A36" s="91"/>
      <c r="B36" s="62">
        <v>40543</v>
      </c>
      <c r="C36" s="272" t="s">
        <v>819</v>
      </c>
      <c r="D36" s="281" t="s">
        <v>806</v>
      </c>
      <c r="E36" s="62">
        <v>40178</v>
      </c>
      <c r="F36" s="62">
        <v>39813</v>
      </c>
      <c r="G36" s="161"/>
      <c r="H36" s="62">
        <v>40543</v>
      </c>
      <c r="I36" s="272" t="s">
        <v>819</v>
      </c>
      <c r="J36" s="281" t="s">
        <v>806</v>
      </c>
      <c r="K36" s="62">
        <v>40178</v>
      </c>
      <c r="L36" s="62">
        <v>40543</v>
      </c>
      <c r="M36" s="272" t="s">
        <v>819</v>
      </c>
      <c r="N36" s="281" t="s">
        <v>806</v>
      </c>
      <c r="O36" s="62">
        <v>40178</v>
      </c>
    </row>
    <row r="37" spans="1:15" ht="12.75" customHeight="1">
      <c r="A37" s="193" t="s">
        <v>54</v>
      </c>
      <c r="B37" s="251">
        <v>7063.993</v>
      </c>
      <c r="C37" s="234">
        <v>21.023979698652727</v>
      </c>
      <c r="D37" s="234">
        <v>42.61673803562363</v>
      </c>
      <c r="E37" s="252">
        <v>5836.854</v>
      </c>
      <c r="F37" s="252">
        <v>5511.829</v>
      </c>
      <c r="G37" s="163"/>
      <c r="H37" s="251">
        <v>7063.849</v>
      </c>
      <c r="I37" s="234">
        <v>21.025846183895027</v>
      </c>
      <c r="J37" s="234">
        <v>42.62065497171881</v>
      </c>
      <c r="K37" s="252">
        <v>5836.645</v>
      </c>
      <c r="L37" s="251">
        <v>0</v>
      </c>
      <c r="M37" s="234">
        <v>0</v>
      </c>
      <c r="N37" s="234">
        <v>0</v>
      </c>
      <c r="O37" s="252">
        <v>0</v>
      </c>
    </row>
    <row r="38" spans="1:15" ht="12.75" customHeight="1">
      <c r="A38" s="193" t="s">
        <v>698</v>
      </c>
      <c r="B38" s="251">
        <v>8550.392</v>
      </c>
      <c r="C38" s="234">
        <v>11.21742113062738</v>
      </c>
      <c r="D38" s="234">
        <v>10.269269414878512</v>
      </c>
      <c r="E38" s="252">
        <v>7687.997</v>
      </c>
      <c r="F38" s="252">
        <v>5853.863</v>
      </c>
      <c r="G38" s="163"/>
      <c r="H38" s="251">
        <v>6671.239</v>
      </c>
      <c r="I38" s="234">
        <v>-4.97894755883268</v>
      </c>
      <c r="J38" s="234">
        <v>-5.765582388115331</v>
      </c>
      <c r="K38" s="252">
        <v>7020.801</v>
      </c>
      <c r="L38" s="251">
        <v>1860.011</v>
      </c>
      <c r="M38" s="234">
        <v>73.81672163042859</v>
      </c>
      <c r="N38" s="234">
        <v>63.842425771354925</v>
      </c>
      <c r="O38" s="252">
        <v>1070.099</v>
      </c>
    </row>
    <row r="39" spans="1:15" ht="12.75">
      <c r="A39" s="193" t="s">
        <v>93</v>
      </c>
      <c r="B39" s="251">
        <v>33844.906001</v>
      </c>
      <c r="C39" s="234">
        <v>19.72424259393224</v>
      </c>
      <c r="D39" s="234">
        <v>22.77960584852936</v>
      </c>
      <c r="E39" s="252">
        <v>28269.05</v>
      </c>
      <c r="F39" s="252">
        <v>27835.532</v>
      </c>
      <c r="G39" s="163"/>
      <c r="H39" s="251">
        <v>33067.088001</v>
      </c>
      <c r="I39" s="234">
        <v>18.905016698150902</v>
      </c>
      <c r="J39" s="234">
        <v>22.123387265043306</v>
      </c>
      <c r="K39" s="252">
        <v>27809.666</v>
      </c>
      <c r="L39" s="251">
        <v>563.289</v>
      </c>
      <c r="M39" s="234">
        <v>-5.869367592895869</v>
      </c>
      <c r="N39" s="234">
        <v>-12.463082958067218</v>
      </c>
      <c r="O39" s="252">
        <v>598.412</v>
      </c>
    </row>
    <row r="40" spans="1:15" ht="12.75">
      <c r="A40" s="229" t="s">
        <v>699</v>
      </c>
      <c r="B40" s="251">
        <v>30408.218001</v>
      </c>
      <c r="C40" s="234">
        <v>20.401125149317444</v>
      </c>
      <c r="D40" s="234">
        <v>21.89259510445929</v>
      </c>
      <c r="E40" s="252">
        <v>25255.759</v>
      </c>
      <c r="F40" s="252">
        <v>24405.055</v>
      </c>
      <c r="G40" s="163"/>
      <c r="H40" s="251">
        <v>30228.025001</v>
      </c>
      <c r="I40" s="234">
        <v>20.714075805485656</v>
      </c>
      <c r="J40" s="234">
        <v>22.244285139254274</v>
      </c>
      <c r="K40" s="252">
        <v>25041.011</v>
      </c>
      <c r="L40" s="251">
        <v>196.84</v>
      </c>
      <c r="M40" s="234">
        <v>-17.23952355125019</v>
      </c>
      <c r="N40" s="234">
        <v>-19.756852010265735</v>
      </c>
      <c r="O40" s="252">
        <v>237.843</v>
      </c>
    </row>
    <row r="41" spans="1:15" ht="12.75">
      <c r="A41" s="229" t="s">
        <v>700</v>
      </c>
      <c r="B41" s="251">
        <v>3436.6879999999996</v>
      </c>
      <c r="C41" s="234">
        <v>14.050982795886613</v>
      </c>
      <c r="D41" s="234">
        <v>31.229138705869275</v>
      </c>
      <c r="E41" s="252">
        <v>3013.291</v>
      </c>
      <c r="F41" s="252">
        <v>3430.4770000000003</v>
      </c>
      <c r="H41" s="251">
        <v>2839.063</v>
      </c>
      <c r="I41" s="234">
        <v>2.5430398514802333</v>
      </c>
      <c r="J41" s="234">
        <v>20.850838278200246</v>
      </c>
      <c r="K41" s="252">
        <v>2768.655</v>
      </c>
      <c r="L41" s="251">
        <v>366.449</v>
      </c>
      <c r="M41" s="234">
        <v>1.630755833141495</v>
      </c>
      <c r="N41" s="234">
        <v>-7.969686194232384</v>
      </c>
      <c r="O41" s="252">
        <v>360.569</v>
      </c>
    </row>
    <row r="42" spans="1:15" ht="12.75">
      <c r="A42" s="15" t="s">
        <v>99</v>
      </c>
      <c r="B42" s="251">
        <v>652.377</v>
      </c>
      <c r="C42" s="234">
        <v>0.6400525740942964</v>
      </c>
      <c r="D42" s="234">
        <v>10.11827144631181</v>
      </c>
      <c r="E42" s="252">
        <v>648.228</v>
      </c>
      <c r="F42" s="252">
        <v>477.548</v>
      </c>
      <c r="G42" s="163"/>
      <c r="H42" s="251">
        <v>596.23</v>
      </c>
      <c r="I42" s="234">
        <v>-0.5905577452765431</v>
      </c>
      <c r="J42" s="234">
        <v>11.095082655837096</v>
      </c>
      <c r="K42" s="252">
        <v>599.772</v>
      </c>
      <c r="L42" s="251">
        <v>55.96</v>
      </c>
      <c r="M42" s="234">
        <v>15.65806878306879</v>
      </c>
      <c r="N42" s="234">
        <v>0.517295845483301</v>
      </c>
      <c r="O42" s="252">
        <v>48.384</v>
      </c>
    </row>
    <row r="43" spans="1:15" ht="12.75">
      <c r="A43" s="193" t="s">
        <v>61</v>
      </c>
      <c r="B43" s="251">
        <v>1551.4241689999953</v>
      </c>
      <c r="C43" s="234">
        <v>-19.858534540516402</v>
      </c>
      <c r="D43" s="234">
        <v>-19.666251011840064</v>
      </c>
      <c r="E43" s="252">
        <v>1935.857</v>
      </c>
      <c r="F43" s="252">
        <v>1921.692</v>
      </c>
      <c r="G43" s="163"/>
      <c r="H43" s="251">
        <v>1382.6457289999964</v>
      </c>
      <c r="I43" s="234">
        <v>-2.618957225627505</v>
      </c>
      <c r="J43" s="234">
        <v>-3.0692981254067497</v>
      </c>
      <c r="K43" s="252">
        <v>1419.8304819999971</v>
      </c>
      <c r="L43" s="251">
        <v>130.26900000000018</v>
      </c>
      <c r="M43" s="234">
        <v>134.36420131037332</v>
      </c>
      <c r="N43" s="234">
        <v>173.8004962916423</v>
      </c>
      <c r="O43" s="252">
        <v>55.584001000000114</v>
      </c>
    </row>
    <row r="44" spans="1:15" ht="12.75">
      <c r="A44" s="227" t="s">
        <v>204</v>
      </c>
      <c r="B44" s="248">
        <v>51663.092169999996</v>
      </c>
      <c r="C44" s="249">
        <v>16.416036027412282</v>
      </c>
      <c r="D44" s="249">
        <v>20.71812832258417</v>
      </c>
      <c r="E44" s="248">
        <v>44377.98600000001</v>
      </c>
      <c r="F44" s="248">
        <v>41600.46400000001</v>
      </c>
      <c r="G44" s="164"/>
      <c r="H44" s="248">
        <v>48781.05173</v>
      </c>
      <c r="I44" s="249">
        <v>14.276894630927494</v>
      </c>
      <c r="J44" s="249">
        <v>18.769029165220054</v>
      </c>
      <c r="K44" s="248">
        <v>42686.714481999996</v>
      </c>
      <c r="L44" s="248">
        <v>2609.673</v>
      </c>
      <c r="M44" s="249">
        <v>47.215584385286306</v>
      </c>
      <c r="N44" s="249">
        <v>38.64879835986712</v>
      </c>
      <c r="O44" s="248">
        <v>1772.688001</v>
      </c>
    </row>
    <row r="45" spans="1:15" ht="12.75">
      <c r="A45" s="229" t="s">
        <v>63</v>
      </c>
      <c r="B45" s="251">
        <v>4299.101</v>
      </c>
      <c r="C45" s="234">
        <v>39.026494612890296</v>
      </c>
      <c r="D45" s="234">
        <v>30.264076309374445</v>
      </c>
      <c r="E45" s="252">
        <v>3092.289</v>
      </c>
      <c r="F45" s="252">
        <v>3674.309</v>
      </c>
      <c r="G45" s="163"/>
      <c r="H45" s="251">
        <v>4294.761</v>
      </c>
      <c r="I45" s="234">
        <v>39.161742810251575</v>
      </c>
      <c r="J45" s="234">
        <v>30.40430630361952</v>
      </c>
      <c r="K45" s="252">
        <v>3086.165</v>
      </c>
      <c r="L45" s="251">
        <v>3.748</v>
      </c>
      <c r="M45" s="234">
        <v>-56.95417480188354</v>
      </c>
      <c r="N45" s="234">
        <v>-58.58010202688955</v>
      </c>
      <c r="O45" s="252">
        <v>8.707</v>
      </c>
    </row>
    <row r="46" spans="1:15" ht="12.75">
      <c r="A46" s="15" t="s">
        <v>64</v>
      </c>
      <c r="B46" s="251">
        <v>33495.922</v>
      </c>
      <c r="C46" s="234">
        <v>14.27439072734986</v>
      </c>
      <c r="D46" s="234">
        <v>22.083247804305174</v>
      </c>
      <c r="E46" s="252">
        <v>29311.836</v>
      </c>
      <c r="F46" s="252">
        <v>27920.548</v>
      </c>
      <c r="G46" s="163"/>
      <c r="H46" s="251">
        <v>33605.11</v>
      </c>
      <c r="I46" s="234">
        <v>14.19959311706811</v>
      </c>
      <c r="J46" s="234">
        <v>21.9149673983007</v>
      </c>
      <c r="K46" s="252">
        <v>29426.646</v>
      </c>
      <c r="L46" s="251">
        <v>0</v>
      </c>
      <c r="M46" s="234">
        <v>0</v>
      </c>
      <c r="N46" s="234">
        <v>0</v>
      </c>
      <c r="O46" s="252">
        <v>0</v>
      </c>
    </row>
    <row r="47" spans="1:15" ht="12.75">
      <c r="A47" s="2" t="s">
        <v>703</v>
      </c>
      <c r="B47" s="251">
        <v>1863.972</v>
      </c>
      <c r="C47" s="234">
        <v>19.927887770517373</v>
      </c>
      <c r="D47" s="234">
        <v>4.603244402873963</v>
      </c>
      <c r="E47" s="252">
        <v>1554.244</v>
      </c>
      <c r="F47" s="252">
        <v>1242.653</v>
      </c>
      <c r="G47" s="163"/>
      <c r="H47" s="251">
        <v>1863.972</v>
      </c>
      <c r="I47" s="234">
        <v>19.927887770517373</v>
      </c>
      <c r="J47" s="234">
        <v>4.603244402873963</v>
      </c>
      <c r="K47" s="252">
        <v>1554.244</v>
      </c>
      <c r="L47" s="251">
        <v>0</v>
      </c>
      <c r="M47" s="234">
        <v>0</v>
      </c>
      <c r="N47" s="234">
        <v>0</v>
      </c>
      <c r="O47" s="252">
        <v>0</v>
      </c>
    </row>
    <row r="48" spans="1:15" ht="12.75">
      <c r="A48" s="193" t="s">
        <v>704</v>
      </c>
      <c r="B48" s="251">
        <v>1331.231</v>
      </c>
      <c r="C48" s="234">
        <v>8.327040442672295</v>
      </c>
      <c r="D48" s="234">
        <v>2.7494301421765455</v>
      </c>
      <c r="E48" s="252">
        <v>1228.9</v>
      </c>
      <c r="F48" s="252">
        <v>1239.937</v>
      </c>
      <c r="G48" s="158"/>
      <c r="H48" s="251">
        <v>1170.956</v>
      </c>
      <c r="I48" s="234">
        <v>59.84590876018525</v>
      </c>
      <c r="J48" s="234">
        <v>46.50462634453949</v>
      </c>
      <c r="K48" s="252">
        <v>732.553</v>
      </c>
      <c r="L48" s="251">
        <v>0</v>
      </c>
      <c r="M48" s="234">
        <v>0</v>
      </c>
      <c r="N48" s="234">
        <v>0</v>
      </c>
      <c r="O48" s="252">
        <v>0</v>
      </c>
    </row>
    <row r="49" spans="1:15" ht="12.75">
      <c r="A49" s="193" t="s">
        <v>101</v>
      </c>
      <c r="B49" s="251">
        <v>876.375</v>
      </c>
      <c r="C49" s="234">
        <v>28.812565315742344</v>
      </c>
      <c r="D49" s="234">
        <v>10.844293460867394</v>
      </c>
      <c r="E49" s="252">
        <v>680.349</v>
      </c>
      <c r="F49" s="252">
        <v>1005.145</v>
      </c>
      <c r="G49" s="158"/>
      <c r="H49" s="251">
        <v>876.136</v>
      </c>
      <c r="I49" s="234">
        <v>28.810947819081044</v>
      </c>
      <c r="J49" s="234">
        <v>10.842601167117172</v>
      </c>
      <c r="K49" s="252">
        <v>680.172</v>
      </c>
      <c r="L49" s="251">
        <v>0.775</v>
      </c>
      <c r="M49" s="234" t="s">
        <v>224</v>
      </c>
      <c r="N49" s="234" t="s">
        <v>224</v>
      </c>
      <c r="O49" s="252">
        <v>0</v>
      </c>
    </row>
    <row r="50" spans="1:15" ht="12.75">
      <c r="A50" s="193" t="s">
        <v>66</v>
      </c>
      <c r="B50" s="251">
        <v>7406.544629</v>
      </c>
      <c r="C50" s="234">
        <v>17.08718477910125</v>
      </c>
      <c r="D50" s="234">
        <v>24.814530651547884</v>
      </c>
      <c r="E50" s="252">
        <v>6325.666334000017</v>
      </c>
      <c r="F50" s="252">
        <v>4204.690704000009</v>
      </c>
      <c r="G50" s="158"/>
      <c r="H50" s="251">
        <v>5026.62071</v>
      </c>
      <c r="I50" s="234">
        <v>-9.85909807583335</v>
      </c>
      <c r="J50" s="234">
        <v>-3.3792844917272524</v>
      </c>
      <c r="K50" s="252">
        <v>5576.403833</v>
      </c>
      <c r="L50" s="251">
        <v>2158.791492</v>
      </c>
      <c r="M50" s="234">
        <v>78.38710263899374</v>
      </c>
      <c r="N50" s="234">
        <v>71.76223599273285</v>
      </c>
      <c r="O50" s="252">
        <v>1210.172406</v>
      </c>
    </row>
    <row r="51" spans="1:15" s="19" customFormat="1" ht="12.75">
      <c r="A51" s="229" t="s">
        <v>705</v>
      </c>
      <c r="B51" s="251">
        <v>2389.946541</v>
      </c>
      <c r="C51" s="234">
        <v>9.394640842462731</v>
      </c>
      <c r="D51" s="234">
        <v>5.891038684364558</v>
      </c>
      <c r="E51" s="252">
        <v>2184.701666</v>
      </c>
      <c r="F51" s="252">
        <v>2313.181296</v>
      </c>
      <c r="G51" s="160"/>
      <c r="H51" s="251">
        <v>1943.49602</v>
      </c>
      <c r="I51" s="234">
        <v>19.194080846744033</v>
      </c>
      <c r="J51" s="234">
        <v>18.482008062082222</v>
      </c>
      <c r="K51" s="252">
        <v>1630.530649</v>
      </c>
      <c r="L51" s="251">
        <v>446.358508</v>
      </c>
      <c r="M51" s="234">
        <v>-19.376112514157573</v>
      </c>
      <c r="N51" s="234">
        <v>-27.552847538872772</v>
      </c>
      <c r="O51" s="252">
        <v>553.630595</v>
      </c>
    </row>
    <row r="52" spans="1:15" s="19" customFormat="1" ht="10.5" customHeight="1">
      <c r="A52"/>
      <c r="B52" s="187"/>
      <c r="C52" s="163"/>
      <c r="D52" s="163"/>
      <c r="E52" s="163"/>
      <c r="F52" s="163"/>
      <c r="G52" s="163"/>
      <c r="H52" s="187"/>
      <c r="I52" s="163"/>
      <c r="J52" s="163"/>
      <c r="K52" s="163"/>
      <c r="L52" s="187"/>
      <c r="M52" s="163"/>
      <c r="N52" s="163"/>
      <c r="O52" s="163"/>
    </row>
    <row r="53" spans="1:15" s="19" customFormat="1" ht="13.5" customHeight="1">
      <c r="A53" s="425" t="s">
        <v>202</v>
      </c>
      <c r="B53" s="187"/>
      <c r="C53" s="163"/>
      <c r="D53" s="163"/>
      <c r="E53" s="163"/>
      <c r="F53" s="163"/>
      <c r="G53" s="163"/>
      <c r="H53" s="187"/>
      <c r="I53" s="163"/>
      <c r="J53" s="163"/>
      <c r="K53" s="163"/>
      <c r="L53" s="187"/>
      <c r="M53" s="163"/>
      <c r="N53" s="163"/>
      <c r="O53" s="163"/>
    </row>
    <row r="54" spans="1:15" s="19" customFormat="1" ht="12.75">
      <c r="A54" s="183"/>
      <c r="B54" s="187"/>
      <c r="C54" s="163"/>
      <c r="D54" s="163"/>
      <c r="E54" s="163"/>
      <c r="F54" s="163"/>
      <c r="G54" s="163"/>
      <c r="H54" s="187"/>
      <c r="I54" s="163"/>
      <c r="J54" s="163"/>
      <c r="K54" s="163"/>
      <c r="L54" s="187"/>
      <c r="M54" s="163"/>
      <c r="N54" s="163"/>
      <c r="O54" s="163"/>
    </row>
    <row r="55" spans="2:15" s="19" customFormat="1" ht="12.75">
      <c r="B55" s="187"/>
      <c r="C55" s="163"/>
      <c r="D55" s="163"/>
      <c r="E55" s="163"/>
      <c r="F55" s="163"/>
      <c r="G55" s="163"/>
      <c r="H55" s="187"/>
      <c r="I55" s="163"/>
      <c r="J55" s="163"/>
      <c r="K55" s="163"/>
      <c r="L55" s="187"/>
      <c r="M55" s="163"/>
      <c r="N55" s="163"/>
      <c r="O55" s="163"/>
    </row>
    <row r="56" spans="1:15" ht="25.5" customHeight="1">
      <c r="A56" s="77" t="s">
        <v>680</v>
      </c>
      <c r="B56" s="102"/>
      <c r="C56" s="83"/>
      <c r="D56" s="83"/>
      <c r="E56" s="83"/>
      <c r="F56" s="83"/>
      <c r="G56" s="163"/>
      <c r="H56" s="102"/>
      <c r="I56" s="83"/>
      <c r="J56" s="83"/>
      <c r="K56" s="83"/>
      <c r="L56" s="102"/>
      <c r="M56" s="83"/>
      <c r="N56" s="83"/>
      <c r="O56" s="83"/>
    </row>
    <row r="57" spans="1:15" ht="12.75">
      <c r="A57" s="53"/>
      <c r="B57" s="135"/>
      <c r="C57" s="83"/>
      <c r="D57" s="83"/>
      <c r="E57" s="83"/>
      <c r="F57" s="83"/>
      <c r="G57" s="163"/>
      <c r="H57" s="169"/>
      <c r="I57" s="163"/>
      <c r="J57" s="163"/>
      <c r="K57" s="163"/>
      <c r="L57" s="169"/>
      <c r="M57" s="163"/>
      <c r="N57" s="163"/>
      <c r="O57" s="163"/>
    </row>
    <row r="58" spans="1:15" ht="22.5">
      <c r="A58" s="12" t="s">
        <v>706</v>
      </c>
      <c r="B58" s="94"/>
      <c r="C58" s="95"/>
      <c r="D58" s="95"/>
      <c r="E58" s="184"/>
      <c r="F58" s="184"/>
      <c r="G58" s="165"/>
      <c r="H58" s="366"/>
      <c r="I58" s="165"/>
      <c r="J58" s="367"/>
      <c r="K58" s="165"/>
      <c r="L58" s="366"/>
      <c r="M58" s="165"/>
      <c r="N58" s="165"/>
      <c r="O58" s="165"/>
    </row>
    <row r="59" spans="1:15" ht="12.75">
      <c r="A59" s="53" t="s">
        <v>707</v>
      </c>
      <c r="B59" s="355"/>
      <c r="H59" s="366"/>
      <c r="I59" s="19"/>
      <c r="J59" s="19"/>
      <c r="K59" s="19"/>
      <c r="L59" s="366"/>
      <c r="M59" s="19"/>
      <c r="N59" s="19"/>
      <c r="O59" s="19"/>
    </row>
    <row r="60" spans="1:15" ht="12.75" customHeight="1">
      <c r="A60" s="67"/>
      <c r="B60" s="824" t="s">
        <v>680</v>
      </c>
      <c r="C60" s="824"/>
      <c r="D60" s="824"/>
      <c r="E60" s="824"/>
      <c r="F60" s="824"/>
      <c r="G60" s="87"/>
      <c r="H60" s="821"/>
      <c r="I60" s="822"/>
      <c r="J60" s="822"/>
      <c r="K60" s="822"/>
      <c r="L60" s="822"/>
      <c r="M60" s="822"/>
      <c r="N60" s="822"/>
      <c r="O60" s="822"/>
    </row>
    <row r="61" spans="1:15" ht="12.75" customHeight="1">
      <c r="A61" s="67"/>
      <c r="B61" s="819"/>
      <c r="C61" s="819"/>
      <c r="D61" s="819"/>
      <c r="E61" s="819"/>
      <c r="F61" s="418"/>
      <c r="G61" s="99"/>
      <c r="H61" s="822"/>
      <c r="I61" s="822"/>
      <c r="J61" s="822"/>
      <c r="K61" s="822"/>
      <c r="L61" s="822"/>
      <c r="M61" s="822"/>
      <c r="N61" s="822"/>
      <c r="O61" s="822"/>
    </row>
    <row r="62" spans="1:15" ht="13.5" customHeight="1">
      <c r="A62" s="55"/>
      <c r="B62" s="62">
        <v>40543</v>
      </c>
      <c r="C62" s="272" t="s">
        <v>819</v>
      </c>
      <c r="D62" s="281" t="s">
        <v>806</v>
      </c>
      <c r="E62" s="353" t="s">
        <v>294</v>
      </c>
      <c r="F62" s="353" t="s">
        <v>295</v>
      </c>
      <c r="G62" s="161"/>
      <c r="H62" s="103"/>
      <c r="I62" s="369"/>
      <c r="J62" s="370"/>
      <c r="K62" s="103"/>
      <c r="L62" s="103"/>
      <c r="M62" s="369"/>
      <c r="N62" s="370"/>
      <c r="O62" s="103"/>
    </row>
    <row r="63" spans="1:15" ht="12.75">
      <c r="A63" s="15" t="s">
        <v>708</v>
      </c>
      <c r="B63" s="251">
        <v>31512.037001</v>
      </c>
      <c r="C63" s="234">
        <v>20.169169410148633</v>
      </c>
      <c r="D63" s="234">
        <v>21.487566919190336</v>
      </c>
      <c r="E63" s="252">
        <v>26223.063</v>
      </c>
      <c r="F63" s="252">
        <v>25260.227</v>
      </c>
      <c r="G63" s="165"/>
      <c r="H63" s="251"/>
      <c r="I63" s="234"/>
      <c r="J63" s="234"/>
      <c r="K63" s="252"/>
      <c r="L63" s="251"/>
      <c r="M63" s="234"/>
      <c r="N63" s="234"/>
      <c r="O63" s="252"/>
    </row>
    <row r="64" spans="1:15" ht="9" customHeight="1">
      <c r="A64" s="15"/>
      <c r="B64" s="251"/>
      <c r="C64" s="234"/>
      <c r="D64" s="234"/>
      <c r="E64" s="252"/>
      <c r="F64" s="252"/>
      <c r="H64" s="251"/>
      <c r="I64" s="234"/>
      <c r="J64" s="234"/>
      <c r="K64" s="252"/>
      <c r="L64" s="251"/>
      <c r="M64" s="234"/>
      <c r="N64" s="234"/>
      <c r="O64" s="252"/>
    </row>
    <row r="65" spans="1:32" ht="13.5" customHeight="1">
      <c r="A65" s="15" t="s">
        <v>205</v>
      </c>
      <c r="B65" s="251">
        <v>36070.30547</v>
      </c>
      <c r="C65" s="234">
        <v>14.405613046976583</v>
      </c>
      <c r="D65" s="234">
        <v>20.707255187922446</v>
      </c>
      <c r="E65" s="252">
        <v>31528.440353</v>
      </c>
      <c r="F65" s="252">
        <v>29374.037811</v>
      </c>
      <c r="G65" s="166"/>
      <c r="H65" s="251"/>
      <c r="I65" s="234"/>
      <c r="J65" s="234"/>
      <c r="K65" s="252"/>
      <c r="L65" s="251"/>
      <c r="M65" s="234"/>
      <c r="N65" s="234"/>
      <c r="O65" s="252"/>
      <c r="P65" s="19"/>
      <c r="Q65" s="19"/>
      <c r="R65" s="19"/>
      <c r="S65" s="19"/>
      <c r="T65" s="19"/>
      <c r="U65" s="19"/>
      <c r="V65" s="19"/>
      <c r="W65" s="19"/>
      <c r="X65" s="19"/>
      <c r="Y65" s="19"/>
      <c r="Z65" s="19"/>
      <c r="AA65" s="19"/>
      <c r="AB65" s="19"/>
      <c r="AC65" s="19"/>
      <c r="AD65" s="19"/>
      <c r="AE65" s="19"/>
      <c r="AF65" s="19"/>
    </row>
    <row r="66" spans="1:32" ht="12.75">
      <c r="A66" s="15" t="s">
        <v>293</v>
      </c>
      <c r="B66" s="251">
        <v>51862.270755000005</v>
      </c>
      <c r="C66" s="234">
        <v>33.940636378764985</v>
      </c>
      <c r="D66" s="234">
        <v>16.204503283295924</v>
      </c>
      <c r="E66" s="252">
        <v>38720.34071</v>
      </c>
      <c r="F66" s="252">
        <v>25831.335162000003</v>
      </c>
      <c r="H66" s="251"/>
      <c r="I66" s="234"/>
      <c r="J66" s="234"/>
      <c r="K66" s="252"/>
      <c r="L66" s="251"/>
      <c r="M66" s="234"/>
      <c r="N66" s="234"/>
      <c r="O66" s="252"/>
      <c r="P66" s="19"/>
      <c r="Q66" s="19"/>
      <c r="R66" s="19"/>
      <c r="S66" s="19"/>
      <c r="T66" s="19"/>
      <c r="U66" s="19"/>
      <c r="V66" s="19"/>
      <c r="W66" s="19"/>
      <c r="X66" s="19"/>
      <c r="Y66" s="19"/>
      <c r="Z66" s="19"/>
      <c r="AA66" s="19"/>
      <c r="AB66" s="19"/>
      <c r="AC66" s="19"/>
      <c r="AD66" s="19"/>
      <c r="AE66" s="19"/>
      <c r="AF66" s="19"/>
    </row>
    <row r="67" spans="1:32" ht="12.75">
      <c r="A67" s="15" t="s">
        <v>710</v>
      </c>
      <c r="B67" s="251">
        <v>3062.565883</v>
      </c>
      <c r="C67" s="234">
        <v>17.045883342401137</v>
      </c>
      <c r="D67" s="234">
        <v>4.010962198300216</v>
      </c>
      <c r="E67" s="252">
        <v>2616.551557</v>
      </c>
      <c r="F67" s="252">
        <v>1300.442523</v>
      </c>
      <c r="H67" s="251"/>
      <c r="I67" s="234"/>
      <c r="J67" s="234"/>
      <c r="K67" s="252"/>
      <c r="L67" s="251"/>
      <c r="M67" s="234"/>
      <c r="N67" s="234"/>
      <c r="O67" s="252"/>
      <c r="P67" s="19"/>
      <c r="Q67" s="19"/>
      <c r="R67" s="19"/>
      <c r="S67" s="19"/>
      <c r="T67" s="19"/>
      <c r="U67" s="19"/>
      <c r="V67" s="19"/>
      <c r="W67" s="19"/>
      <c r="X67" s="19"/>
      <c r="Y67" s="19"/>
      <c r="Z67" s="19"/>
      <c r="AA67" s="19"/>
      <c r="AB67" s="19"/>
      <c r="AC67" s="19"/>
      <c r="AD67" s="19"/>
      <c r="AE67" s="19"/>
      <c r="AF67" s="19"/>
    </row>
    <row r="68" spans="1:32" ht="12.75">
      <c r="A68" s="15" t="s">
        <v>711</v>
      </c>
      <c r="B68" s="251">
        <v>48799.704872</v>
      </c>
      <c r="C68" s="234">
        <v>35.165050585680845</v>
      </c>
      <c r="D68" s="234">
        <v>17.065792452391882</v>
      </c>
      <c r="E68" s="252">
        <v>36103.789153</v>
      </c>
      <c r="F68" s="252">
        <v>24530.892639</v>
      </c>
      <c r="H68" s="251"/>
      <c r="I68" s="234"/>
      <c r="J68" s="234"/>
      <c r="K68" s="252"/>
      <c r="L68" s="251"/>
      <c r="M68" s="234"/>
      <c r="N68" s="234"/>
      <c r="O68" s="252"/>
      <c r="P68" s="19"/>
      <c r="Q68" s="19"/>
      <c r="R68" s="19"/>
      <c r="S68" s="19"/>
      <c r="T68" s="19"/>
      <c r="U68" s="19"/>
      <c r="V68" s="19"/>
      <c r="W68" s="19"/>
      <c r="X68" s="19"/>
      <c r="Y68" s="19"/>
      <c r="Z68" s="19"/>
      <c r="AA68" s="19"/>
      <c r="AB68" s="19"/>
      <c r="AC68" s="19"/>
      <c r="AD68" s="19"/>
      <c r="AE68" s="19"/>
      <c r="AF68" s="19"/>
    </row>
    <row r="69" spans="1:32" ht="9" customHeight="1">
      <c r="A69" s="15"/>
      <c r="B69" s="251"/>
      <c r="C69" s="234"/>
      <c r="D69" s="234"/>
      <c r="E69" s="252"/>
      <c r="F69" s="252"/>
      <c r="H69" s="251"/>
      <c r="I69" s="234"/>
      <c r="J69" s="234"/>
      <c r="K69" s="252"/>
      <c r="L69" s="251"/>
      <c r="M69" s="234"/>
      <c r="N69" s="234"/>
      <c r="O69" s="252"/>
      <c r="P69" s="19"/>
      <c r="Q69" s="19"/>
      <c r="R69" s="19"/>
      <c r="S69" s="19"/>
      <c r="T69" s="19"/>
      <c r="U69" s="19"/>
      <c r="V69" s="19"/>
      <c r="W69" s="19"/>
      <c r="X69" s="19"/>
      <c r="Y69" s="19"/>
      <c r="Z69" s="19"/>
      <c r="AA69" s="19"/>
      <c r="AB69" s="19"/>
      <c r="AC69" s="19"/>
      <c r="AD69" s="19"/>
      <c r="AE69" s="19"/>
      <c r="AF69" s="19"/>
    </row>
    <row r="70" spans="1:32" ht="12.75" customHeight="1">
      <c r="A70" s="15" t="s">
        <v>713</v>
      </c>
      <c r="B70" s="233">
        <v>43.93840311521913</v>
      </c>
      <c r="C70" s="234"/>
      <c r="D70" s="158"/>
      <c r="E70" s="234">
        <v>43.41939631331867</v>
      </c>
      <c r="F70" s="234">
        <v>44.53395651329423</v>
      </c>
      <c r="H70" s="251"/>
      <c r="I70" s="234"/>
      <c r="J70" s="234"/>
      <c r="K70" s="252"/>
      <c r="L70" s="251"/>
      <c r="M70" s="234"/>
      <c r="N70" s="234"/>
      <c r="O70" s="252"/>
      <c r="P70" s="19"/>
      <c r="Q70" s="19"/>
      <c r="R70" s="19"/>
      <c r="S70" s="19"/>
      <c r="T70" s="19"/>
      <c r="U70" s="19"/>
      <c r="V70" s="19"/>
      <c r="W70" s="19"/>
      <c r="X70" s="19"/>
      <c r="Y70" s="19"/>
      <c r="Z70" s="19"/>
      <c r="AA70" s="19"/>
      <c r="AB70" s="19"/>
      <c r="AC70" s="19"/>
      <c r="AD70" s="19"/>
      <c r="AE70" s="19"/>
      <c r="AF70" s="19"/>
    </row>
    <row r="71" spans="1:32" ht="12.75">
      <c r="A71" s="15" t="s">
        <v>714</v>
      </c>
      <c r="B71" s="233">
        <v>2.5067471801576744</v>
      </c>
      <c r="C71" s="234"/>
      <c r="D71" s="233"/>
      <c r="E71" s="234">
        <v>2.676265837160399</v>
      </c>
      <c r="F71" s="234">
        <v>2.110632011831955</v>
      </c>
      <c r="G71" s="233" t="e">
        <v>#DIV/0!</v>
      </c>
      <c r="H71" s="233"/>
      <c r="I71" s="233"/>
      <c r="J71" s="233"/>
      <c r="K71" s="234"/>
      <c r="L71" s="233"/>
      <c r="M71" s="233"/>
      <c r="N71" s="233"/>
      <c r="O71" s="234"/>
      <c r="P71" s="19"/>
      <c r="Q71" s="19"/>
      <c r="R71" s="19"/>
      <c r="S71" s="19"/>
      <c r="T71" s="19"/>
      <c r="U71" s="19"/>
      <c r="V71" s="19"/>
      <c r="W71" s="19"/>
      <c r="X71" s="19"/>
      <c r="Y71" s="19"/>
      <c r="Z71" s="19"/>
      <c r="AA71" s="19"/>
      <c r="AB71" s="19"/>
      <c r="AC71" s="19"/>
      <c r="AD71" s="19"/>
      <c r="AE71" s="19"/>
      <c r="AF71" s="19"/>
    </row>
    <row r="72" spans="1:32" ht="12.75">
      <c r="A72" s="15" t="s">
        <v>715</v>
      </c>
      <c r="B72" s="251">
        <v>130.3015732825009</v>
      </c>
      <c r="C72" s="252"/>
      <c r="D72" s="251"/>
      <c r="E72" s="252">
        <v>129.47171257187387</v>
      </c>
      <c r="F72" s="252">
        <v>148.54516864136696</v>
      </c>
      <c r="G72" s="310"/>
      <c r="H72" s="233"/>
      <c r="I72" s="234"/>
      <c r="J72" s="310"/>
      <c r="K72" s="234"/>
      <c r="L72" s="251"/>
      <c r="M72" s="259"/>
      <c r="N72" s="259"/>
      <c r="O72" s="234"/>
      <c r="P72" s="19"/>
      <c r="Q72" s="19"/>
      <c r="R72" s="19"/>
      <c r="S72" s="19"/>
      <c r="T72" s="19"/>
      <c r="U72" s="19"/>
      <c r="V72" s="19"/>
      <c r="W72" s="19"/>
      <c r="X72" s="19"/>
      <c r="Y72" s="19"/>
      <c r="Z72" s="19"/>
      <c r="AA72" s="19"/>
      <c r="AB72" s="19"/>
      <c r="AC72" s="19"/>
      <c r="AD72" s="19"/>
      <c r="AE72" s="19"/>
      <c r="AF72" s="19"/>
    </row>
    <row r="73" spans="1:32" ht="12.75">
      <c r="A73" s="19"/>
      <c r="G73" s="285"/>
      <c r="H73" s="251"/>
      <c r="I73" s="252"/>
      <c r="J73" s="285"/>
      <c r="K73" s="252"/>
      <c r="L73" s="251"/>
      <c r="M73" s="259"/>
      <c r="N73" s="259"/>
      <c r="O73" s="234"/>
      <c r="P73" s="19"/>
      <c r="Q73" s="19"/>
      <c r="R73" s="19"/>
      <c r="S73" s="19"/>
      <c r="T73" s="19"/>
      <c r="U73" s="19"/>
      <c r="V73" s="19"/>
      <c r="W73" s="19"/>
      <c r="X73" s="19"/>
      <c r="Y73" s="19"/>
      <c r="Z73" s="19"/>
      <c r="AA73" s="19"/>
      <c r="AB73" s="19"/>
      <c r="AC73" s="19"/>
      <c r="AD73" s="19"/>
      <c r="AE73" s="19"/>
      <c r="AF73" s="19"/>
    </row>
    <row r="74" spans="1:32" ht="12.75">
      <c r="A74" s="425" t="s">
        <v>202</v>
      </c>
      <c r="B74" s="233"/>
      <c r="C74" s="158"/>
      <c r="D74" s="158"/>
      <c r="E74" s="234"/>
      <c r="F74" s="234"/>
      <c r="H74" s="85"/>
      <c r="I74" s="19"/>
      <c r="J74" s="19"/>
      <c r="K74" s="19"/>
      <c r="L74" s="85"/>
      <c r="M74" s="19"/>
      <c r="N74" s="19"/>
      <c r="O74" s="19"/>
      <c r="P74" s="19"/>
      <c r="Q74" s="19"/>
      <c r="R74" s="19"/>
      <c r="S74" s="19"/>
      <c r="T74" s="19"/>
      <c r="U74" s="19"/>
      <c r="V74" s="19"/>
      <c r="W74" s="19"/>
      <c r="X74" s="19"/>
      <c r="Y74" s="19"/>
      <c r="Z74" s="19"/>
      <c r="AA74" s="19"/>
      <c r="AB74" s="19"/>
      <c r="AC74" s="19"/>
      <c r="AD74" s="19"/>
      <c r="AE74" s="19"/>
      <c r="AF74" s="19"/>
    </row>
    <row r="75" spans="1:32" ht="12.75">
      <c r="A75" s="425" t="s">
        <v>209</v>
      </c>
      <c r="B75" s="85"/>
      <c r="C75" s="19"/>
      <c r="D75" s="310"/>
      <c r="E75" s="310"/>
      <c r="F75" s="310"/>
      <c r="H75" s="85"/>
      <c r="I75" s="19"/>
      <c r="J75" s="19"/>
      <c r="K75" s="19"/>
      <c r="L75" s="85"/>
      <c r="M75" s="19"/>
      <c r="N75" s="19"/>
      <c r="O75" s="19"/>
      <c r="P75" s="19"/>
      <c r="Q75" s="19"/>
      <c r="R75" s="19"/>
      <c r="S75" s="19"/>
      <c r="T75" s="19"/>
      <c r="U75" s="19"/>
      <c r="V75" s="19"/>
      <c r="W75" s="19"/>
      <c r="X75" s="19"/>
      <c r="Y75" s="19"/>
      <c r="Z75" s="19"/>
      <c r="AA75" s="19"/>
      <c r="AB75" s="19"/>
      <c r="AC75" s="19"/>
      <c r="AD75" s="19"/>
      <c r="AE75" s="19"/>
      <c r="AF75" s="19"/>
    </row>
    <row r="76" spans="2:32" ht="12.75">
      <c r="B76" s="84"/>
      <c r="C76" s="19"/>
      <c r="D76" s="19"/>
      <c r="E76" s="19"/>
      <c r="F76" s="19"/>
      <c r="H76" s="84"/>
      <c r="I76" s="19"/>
      <c r="J76" s="19"/>
      <c r="K76" s="19"/>
      <c r="L76" s="84"/>
      <c r="M76" s="19"/>
      <c r="N76" s="19"/>
      <c r="O76" s="19"/>
      <c r="P76" s="19"/>
      <c r="Q76" s="19"/>
      <c r="R76" s="19"/>
      <c r="S76" s="19"/>
      <c r="T76" s="19"/>
      <c r="U76" s="19"/>
      <c r="V76" s="19"/>
      <c r="W76" s="19"/>
      <c r="X76" s="19"/>
      <c r="Y76" s="19"/>
      <c r="Z76" s="19"/>
      <c r="AA76" s="19"/>
      <c r="AB76" s="19"/>
      <c r="AC76" s="19"/>
      <c r="AD76" s="19"/>
      <c r="AE76" s="19"/>
      <c r="AF76" s="19"/>
    </row>
    <row r="77" spans="1:32" ht="12.75">
      <c r="A77" s="30"/>
      <c r="B77" s="84"/>
      <c r="C77" s="19"/>
      <c r="D77" s="19"/>
      <c r="E77" s="97"/>
      <c r="F77" s="97"/>
      <c r="H77" s="84"/>
      <c r="I77" s="19"/>
      <c r="J77" s="19"/>
      <c r="K77" s="19"/>
      <c r="L77" s="84"/>
      <c r="M77" s="19"/>
      <c r="N77" s="19"/>
      <c r="O77" s="19"/>
      <c r="P77" s="19"/>
      <c r="Q77" s="19"/>
      <c r="R77" s="19"/>
      <c r="S77" s="19"/>
      <c r="T77" s="19"/>
      <c r="U77" s="19"/>
      <c r="V77" s="19"/>
      <c r="W77" s="19"/>
      <c r="X77" s="19"/>
      <c r="Y77" s="19"/>
      <c r="Z77" s="19"/>
      <c r="AA77" s="19"/>
      <c r="AB77" s="19"/>
      <c r="AC77" s="19"/>
      <c r="AD77" s="19"/>
      <c r="AE77" s="19"/>
      <c r="AF77" s="19"/>
    </row>
    <row r="78" spans="1:15" ht="12.75">
      <c r="A78" s="19"/>
      <c r="B78" s="85"/>
      <c r="C78" s="19"/>
      <c r="D78" s="19"/>
      <c r="E78" s="19"/>
      <c r="F78" s="19"/>
      <c r="H78" s="85"/>
      <c r="I78" s="19"/>
      <c r="J78" s="19"/>
      <c r="K78" s="19"/>
      <c r="L78" s="85"/>
      <c r="M78" s="19"/>
      <c r="N78" s="19"/>
      <c r="O78" s="19"/>
    </row>
    <row r="79" spans="1:15" ht="12.75">
      <c r="A79" s="19"/>
      <c r="B79" s="85"/>
      <c r="C79" s="19"/>
      <c r="D79" s="19"/>
      <c r="E79" s="19"/>
      <c r="F79" s="19"/>
      <c r="H79" s="85"/>
      <c r="I79" s="19"/>
      <c r="J79" s="19"/>
      <c r="K79" s="19"/>
      <c r="L79" s="85"/>
      <c r="M79" s="19"/>
      <c r="N79" s="19"/>
      <c r="O79" s="19"/>
    </row>
    <row r="80" spans="1:12" ht="12.75">
      <c r="A80" s="19"/>
      <c r="L80" s="25"/>
    </row>
    <row r="81" spans="1:12" ht="12.75">
      <c r="A81" s="19"/>
      <c r="L81" s="25"/>
    </row>
    <row r="82" spans="1:12" ht="12.75">
      <c r="A82" s="19"/>
      <c r="L82" s="25"/>
    </row>
    <row r="83" spans="1:12" ht="12.75">
      <c r="A83" s="19"/>
      <c r="L83" s="25"/>
    </row>
    <row r="84" ht="12.75">
      <c r="L84" s="25"/>
    </row>
    <row r="85" ht="12.75">
      <c r="L85" s="25"/>
    </row>
    <row r="86" ht="12.75">
      <c r="L86" s="25"/>
    </row>
    <row r="87" ht="12.75">
      <c r="L87" s="25"/>
    </row>
    <row r="88" ht="12.75">
      <c r="L88" s="25"/>
    </row>
    <row r="89" ht="12.75">
      <c r="L89" s="25"/>
    </row>
    <row r="90" ht="12.75">
      <c r="L90" s="25"/>
    </row>
    <row r="91" ht="12.75">
      <c r="L91" s="25"/>
    </row>
    <row r="92" ht="12.75">
      <c r="L92" s="25"/>
    </row>
    <row r="93" ht="12.75">
      <c r="L93" s="25"/>
    </row>
    <row r="94" ht="12.75">
      <c r="L94" s="25"/>
    </row>
    <row r="95" ht="12.75">
      <c r="L95" s="25"/>
    </row>
    <row r="96" ht="12.75">
      <c r="L96" s="25"/>
    </row>
    <row r="97" ht="12.75">
      <c r="L97" s="25"/>
    </row>
    <row r="98" ht="12.75">
      <c r="L98" s="25"/>
    </row>
    <row r="99" ht="12.75">
      <c r="L99" s="25"/>
    </row>
    <row r="100" ht="12.75">
      <c r="L100" s="25"/>
    </row>
    <row r="101" ht="12.75">
      <c r="L101" s="25"/>
    </row>
    <row r="102" ht="12.75">
      <c r="L102" s="25"/>
    </row>
    <row r="103" ht="12.75">
      <c r="L103" s="25"/>
    </row>
    <row r="104" ht="12.75">
      <c r="L104" s="25"/>
    </row>
    <row r="105" ht="12.75">
      <c r="L105" s="25"/>
    </row>
    <row r="106" ht="12.75">
      <c r="L106" s="25"/>
    </row>
    <row r="107" ht="12.75">
      <c r="L107" s="25"/>
    </row>
    <row r="108" ht="12.75">
      <c r="L108" s="25"/>
    </row>
    <row r="109" ht="12.75">
      <c r="L109" s="25"/>
    </row>
    <row r="110" ht="12.75">
      <c r="L110" s="25"/>
    </row>
    <row r="111" ht="12.75">
      <c r="L111" s="25"/>
    </row>
    <row r="112" ht="12.75">
      <c r="L112" s="25"/>
    </row>
    <row r="113" ht="12.75">
      <c r="L113" s="25"/>
    </row>
    <row r="114" ht="12.75">
      <c r="L114" s="25"/>
    </row>
    <row r="115" ht="12.75">
      <c r="L115" s="25"/>
    </row>
    <row r="116" ht="12.75">
      <c r="L116" s="25"/>
    </row>
    <row r="117" ht="12.75">
      <c r="L117" s="25"/>
    </row>
    <row r="118" ht="12.75">
      <c r="L118" s="25"/>
    </row>
    <row r="119" ht="12.75">
      <c r="L119" s="25"/>
    </row>
    <row r="120" ht="12.75">
      <c r="L120" s="25"/>
    </row>
    <row r="121" ht="12.75">
      <c r="L121" s="25"/>
    </row>
    <row r="122" ht="12.75">
      <c r="L122" s="25"/>
    </row>
    <row r="123" ht="12.75">
      <c r="L123" s="25"/>
    </row>
    <row r="124" ht="12.75">
      <c r="L124" s="25"/>
    </row>
    <row r="125" ht="12.75">
      <c r="L125" s="25"/>
    </row>
    <row r="126" ht="12.75">
      <c r="L126" s="25"/>
    </row>
    <row r="127" ht="12.75">
      <c r="L127" s="25"/>
    </row>
    <row r="128" ht="12.75">
      <c r="L128" s="25"/>
    </row>
    <row r="129" ht="12.75">
      <c r="L129" s="25"/>
    </row>
    <row r="130" ht="12.75">
      <c r="L130" s="25"/>
    </row>
    <row r="131" ht="12.75">
      <c r="L131" s="25"/>
    </row>
    <row r="132" ht="12.75">
      <c r="L132" s="25"/>
    </row>
    <row r="133" ht="12.75">
      <c r="L133" s="25"/>
    </row>
    <row r="134" ht="12.75">
      <c r="L134" s="25"/>
    </row>
    <row r="135" ht="12.75">
      <c r="L135" s="25"/>
    </row>
    <row r="136" ht="12.75">
      <c r="L136" s="25"/>
    </row>
    <row r="137" ht="12.75">
      <c r="L137" s="25"/>
    </row>
    <row r="138" ht="12.75">
      <c r="L138" s="25"/>
    </row>
    <row r="139" ht="12.75">
      <c r="L139" s="25"/>
    </row>
    <row r="140" ht="12.75">
      <c r="L140" s="25"/>
    </row>
    <row r="141" ht="12.75">
      <c r="L141" s="25"/>
    </row>
    <row r="142" ht="12.75">
      <c r="L142" s="25"/>
    </row>
    <row r="143" ht="12.75">
      <c r="L143" s="25"/>
    </row>
    <row r="144" ht="12.75">
      <c r="L144" s="25"/>
    </row>
    <row r="145" ht="12.75">
      <c r="L145" s="25"/>
    </row>
    <row r="146" ht="12.75">
      <c r="L146" s="25"/>
    </row>
    <row r="147" ht="12.75">
      <c r="L147" s="25"/>
    </row>
    <row r="148" ht="12.75">
      <c r="L148" s="25"/>
    </row>
    <row r="149" ht="12.75">
      <c r="L149" s="25"/>
    </row>
    <row r="150" ht="12.75">
      <c r="L150" s="25"/>
    </row>
    <row r="151" ht="12.75">
      <c r="L151" s="25"/>
    </row>
    <row r="152" ht="12.75">
      <c r="L152" s="25"/>
    </row>
    <row r="153" ht="12.75">
      <c r="L153" s="25"/>
    </row>
    <row r="154" ht="12.75">
      <c r="L154" s="25"/>
    </row>
    <row r="155" ht="12.75">
      <c r="L155" s="25"/>
    </row>
    <row r="156" ht="12.75">
      <c r="L156" s="25"/>
    </row>
    <row r="157" ht="12.75">
      <c r="L157" s="25"/>
    </row>
    <row r="158" ht="12.75">
      <c r="L158" s="25"/>
    </row>
    <row r="159" ht="12.75">
      <c r="L159" s="25"/>
    </row>
    <row r="160" ht="12.75">
      <c r="L160" s="25"/>
    </row>
    <row r="161" ht="12.75">
      <c r="L161" s="25"/>
    </row>
    <row r="162" ht="12.75">
      <c r="L162" s="25"/>
    </row>
  </sheetData>
  <mergeCells count="10">
    <mergeCell ref="B7:E7"/>
    <mergeCell ref="B8:E8"/>
    <mergeCell ref="L8:O8"/>
    <mergeCell ref="H8:K8"/>
    <mergeCell ref="H7:O7"/>
    <mergeCell ref="B60:F60"/>
    <mergeCell ref="B61:E61"/>
    <mergeCell ref="H61:K61"/>
    <mergeCell ref="L61:O61"/>
    <mergeCell ref="H60:O60"/>
  </mergeCells>
  <printOptions horizontalCentered="1"/>
  <pageMargins left="0" right="0" top="0.5905511811023623" bottom="0.984251968503937" header="0" footer="0"/>
  <pageSetup fitToHeight="3" horizontalDpi="300" verticalDpi="300" orientation="portrait" paperSize="9" scale="60" r:id="rId2"/>
  <headerFooter alignWithMargins="0">
    <oddFooter>&amp;R&amp;A
&amp;D</oddFooter>
  </headerFooter>
  <drawing r:id="rId1"/>
</worksheet>
</file>

<file path=xl/worksheets/sheet42.xml><?xml version="1.0" encoding="utf-8"?>
<worksheet xmlns="http://schemas.openxmlformats.org/spreadsheetml/2006/main" xmlns:r="http://schemas.openxmlformats.org/officeDocument/2006/relationships">
  <sheetPr codeName="Hoja73">
    <tabColor indexed="41"/>
    <pageSetUpPr fitToPage="1"/>
  </sheetPr>
  <dimension ref="A1:Z56"/>
  <sheetViews>
    <sheetView zoomScale="75" zoomScaleNormal="75"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3.00390625" style="101" customWidth="1"/>
    <col min="2" max="2" width="1.28515625" style="296" customWidth="1"/>
    <col min="3" max="3" width="9.8515625" style="25" customWidth="1"/>
    <col min="4" max="4" width="7.421875" style="0" customWidth="1"/>
    <col min="5" max="5" width="9.00390625" style="0" customWidth="1"/>
    <col min="6" max="6" width="9.28125" style="0" customWidth="1"/>
    <col min="7" max="7" width="1.28515625" style="296" customWidth="1"/>
    <col min="8" max="8" width="8.7109375" style="25" customWidth="1"/>
    <col min="9" max="9" width="7.421875" style="0" customWidth="1"/>
    <col min="10" max="11" width="8.7109375" style="0" customWidth="1"/>
    <col min="12" max="12" width="1.28515625" style="101" customWidth="1"/>
    <col min="13" max="13" width="9.8515625" style="25" customWidth="1"/>
    <col min="14" max="14" width="7.421875" style="0" customWidth="1"/>
    <col min="15" max="15" width="9.00390625" style="0" customWidth="1"/>
    <col min="16" max="16" width="9.28125" style="0" customWidth="1"/>
    <col min="17" max="17" width="1.28515625" style="101" customWidth="1"/>
    <col min="18" max="18" width="9.8515625" style="25" customWidth="1"/>
    <col min="19" max="19" width="7.421875" style="0" customWidth="1"/>
    <col min="20" max="20" width="9.00390625" style="0" customWidth="1"/>
    <col min="21" max="21" width="9.28125" style="0" customWidth="1"/>
    <col min="22" max="22" width="1.28515625" style="101" customWidth="1"/>
    <col min="23" max="26" width="9.28125" style="0" customWidth="1"/>
    <col min="27" max="27" width="4.00390625" style="101" customWidth="1"/>
    <col min="28" max="16384" width="11.421875" style="101" customWidth="1"/>
  </cols>
  <sheetData>
    <row r="1" spans="2:7" ht="21.75" customHeight="1">
      <c r="B1" s="468"/>
      <c r="G1" s="468"/>
    </row>
    <row r="3" spans="1:18" ht="22.5">
      <c r="A3" s="493" t="s">
        <v>330</v>
      </c>
      <c r="B3" s="494"/>
      <c r="C3"/>
      <c r="G3" s="494"/>
      <c r="H3"/>
      <c r="M3"/>
      <c r="R3"/>
    </row>
    <row r="4" spans="2:7" ht="12.75">
      <c r="B4" s="292"/>
      <c r="G4" s="292"/>
    </row>
    <row r="5" spans="1:26" ht="18">
      <c r="A5" s="495" t="s">
        <v>331</v>
      </c>
      <c r="B5" s="292"/>
      <c r="C5" s="51"/>
      <c r="D5" s="39"/>
      <c r="E5" s="8"/>
      <c r="F5" s="8"/>
      <c r="G5" s="292"/>
      <c r="H5" s="51"/>
      <c r="I5" s="39"/>
      <c r="J5" s="8"/>
      <c r="K5" s="8"/>
      <c r="M5" s="51"/>
      <c r="N5" s="39"/>
      <c r="O5" s="8"/>
      <c r="P5" s="8"/>
      <c r="R5" s="51"/>
      <c r="S5" s="39"/>
      <c r="T5" s="8"/>
      <c r="U5" s="8"/>
      <c r="W5" s="8"/>
      <c r="X5" s="8"/>
      <c r="Y5" s="8"/>
      <c r="Z5" s="8"/>
    </row>
    <row r="6" spans="1:26" ht="12.75">
      <c r="A6" s="379" t="s">
        <v>685</v>
      </c>
      <c r="B6" s="21"/>
      <c r="C6" s="86"/>
      <c r="D6" s="80"/>
      <c r="E6" s="87"/>
      <c r="F6" s="87"/>
      <c r="G6" s="21"/>
      <c r="H6" s="86"/>
      <c r="I6" s="80"/>
      <c r="J6" s="87"/>
      <c r="K6" s="87"/>
      <c r="M6" s="86"/>
      <c r="N6" s="80"/>
      <c r="O6" s="87"/>
      <c r="P6" s="87"/>
      <c r="R6" s="86"/>
      <c r="S6" s="80"/>
      <c r="T6" s="87"/>
      <c r="U6" s="87"/>
      <c r="W6" s="87"/>
      <c r="X6" s="87"/>
      <c r="Y6" s="87"/>
      <c r="Z6" s="87"/>
    </row>
    <row r="7" spans="1:26" ht="12.75" customHeight="1">
      <c r="A7" s="202"/>
      <c r="C7" s="825" t="s">
        <v>332</v>
      </c>
      <c r="D7" s="819"/>
      <c r="E7" s="819"/>
      <c r="F7" s="819"/>
      <c r="H7" s="825" t="s">
        <v>333</v>
      </c>
      <c r="I7" s="819"/>
      <c r="J7" s="819"/>
      <c r="K7" s="819"/>
      <c r="M7" s="825" t="s">
        <v>334</v>
      </c>
      <c r="N7" s="819"/>
      <c r="O7" s="819"/>
      <c r="P7" s="819"/>
      <c r="R7" s="825" t="s">
        <v>335</v>
      </c>
      <c r="S7" s="819"/>
      <c r="T7" s="819"/>
      <c r="U7" s="819"/>
      <c r="W7" s="825" t="s">
        <v>336</v>
      </c>
      <c r="X7" s="819"/>
      <c r="Y7" s="819"/>
      <c r="Z7" s="819"/>
    </row>
    <row r="8" spans="1:26" ht="14.25" customHeight="1">
      <c r="A8" s="202"/>
      <c r="B8" s="197"/>
      <c r="C8" s="825" t="s">
        <v>337</v>
      </c>
      <c r="D8" s="819"/>
      <c r="E8" s="819"/>
      <c r="F8" s="819"/>
      <c r="G8" s="197"/>
      <c r="H8" s="825" t="s">
        <v>338</v>
      </c>
      <c r="I8" s="819"/>
      <c r="J8" s="819"/>
      <c r="K8" s="819"/>
      <c r="M8" s="825" t="s">
        <v>339</v>
      </c>
      <c r="N8" s="819"/>
      <c r="O8" s="819"/>
      <c r="P8" s="819"/>
      <c r="R8" s="825" t="s">
        <v>340</v>
      </c>
      <c r="S8" s="819"/>
      <c r="T8" s="819"/>
      <c r="U8" s="819"/>
      <c r="W8" s="825" t="s">
        <v>341</v>
      </c>
      <c r="X8" s="819"/>
      <c r="Y8" s="819"/>
      <c r="Z8" s="819"/>
    </row>
    <row r="9" spans="1:26" s="2" customFormat="1" ht="14.25">
      <c r="A9" s="202"/>
      <c r="B9" s="197"/>
      <c r="C9" s="496" t="s">
        <v>345</v>
      </c>
      <c r="D9" s="497" t="s">
        <v>342</v>
      </c>
      <c r="E9" s="497" t="s">
        <v>344</v>
      </c>
      <c r="F9" s="496">
        <v>2009</v>
      </c>
      <c r="G9" s="197"/>
      <c r="H9" s="496" t="s">
        <v>345</v>
      </c>
      <c r="I9" s="497" t="s">
        <v>342</v>
      </c>
      <c r="J9" s="497" t="s">
        <v>344</v>
      </c>
      <c r="K9" s="496">
        <v>2009</v>
      </c>
      <c r="M9" s="496" t="s">
        <v>345</v>
      </c>
      <c r="N9" s="497" t="s">
        <v>342</v>
      </c>
      <c r="O9" s="497" t="s">
        <v>344</v>
      </c>
      <c r="P9" s="496">
        <v>2009</v>
      </c>
      <c r="R9" s="496" t="s">
        <v>345</v>
      </c>
      <c r="S9" s="497" t="s">
        <v>342</v>
      </c>
      <c r="T9" s="497" t="s">
        <v>344</v>
      </c>
      <c r="U9" s="496">
        <v>2009</v>
      </c>
      <c r="W9" s="496" t="s">
        <v>345</v>
      </c>
      <c r="X9" s="497" t="s">
        <v>342</v>
      </c>
      <c r="Y9" s="497" t="s">
        <v>344</v>
      </c>
      <c r="Z9" s="496">
        <v>2009</v>
      </c>
    </row>
    <row r="10" spans="1:26" s="2" customFormat="1" ht="7.5" customHeight="1">
      <c r="A10" s="498"/>
      <c r="B10" s="499"/>
      <c r="C10" s="135"/>
      <c r="D10" s="83"/>
      <c r="E10" s="83"/>
      <c r="F10" s="42"/>
      <c r="G10" s="499"/>
      <c r="H10" s="42"/>
      <c r="I10" s="83"/>
      <c r="J10" s="83"/>
      <c r="K10" s="42"/>
      <c r="M10" s="42"/>
      <c r="N10" s="83"/>
      <c r="O10" s="83"/>
      <c r="P10" s="42"/>
      <c r="R10" s="42"/>
      <c r="S10" s="83"/>
      <c r="T10" s="83"/>
      <c r="U10" s="42"/>
      <c r="W10" s="42"/>
      <c r="X10" s="83"/>
      <c r="Y10" s="83"/>
      <c r="Z10" s="42"/>
    </row>
    <row r="11" spans="1:26" s="5" customFormat="1" ht="12.75">
      <c r="A11" s="411" t="s">
        <v>912</v>
      </c>
      <c r="B11" s="20"/>
      <c r="C11" s="500">
        <v>357.373</v>
      </c>
      <c r="D11" s="501">
        <v>16.42481292858986</v>
      </c>
      <c r="E11" s="501">
        <v>16.507008437423632</v>
      </c>
      <c r="F11" s="502">
        <v>306.956044</v>
      </c>
      <c r="G11" s="20"/>
      <c r="H11" s="500">
        <v>301.199999</v>
      </c>
      <c r="I11" s="501">
        <v>29.03185688173653</v>
      </c>
      <c r="J11" s="501">
        <v>12.118221726678557</v>
      </c>
      <c r="K11" s="502">
        <v>233.430725</v>
      </c>
      <c r="M11" s="500">
        <v>483.749</v>
      </c>
      <c r="N11" s="501">
        <v>12.35606403595848</v>
      </c>
      <c r="O11" s="501">
        <v>-4.907714077523728</v>
      </c>
      <c r="P11" s="502">
        <v>430.54997</v>
      </c>
      <c r="R11" s="500">
        <v>465.39</v>
      </c>
      <c r="S11" s="501">
        <v>17.302166319893185</v>
      </c>
      <c r="T11" s="501">
        <v>4.8254462386631225</v>
      </c>
      <c r="U11" s="502">
        <v>396.744591</v>
      </c>
      <c r="W11" s="500">
        <v>721.013999</v>
      </c>
      <c r="X11" s="501">
        <v>-31.351821439557202</v>
      </c>
      <c r="Y11" s="501">
        <v>28.85325201994371</v>
      </c>
      <c r="Z11" s="500">
        <v>1050.303175</v>
      </c>
    </row>
    <row r="12" spans="1:26" s="2" customFormat="1" ht="12.75">
      <c r="A12" s="414" t="s">
        <v>47</v>
      </c>
      <c r="B12" s="499"/>
      <c r="C12" s="187">
        <v>182.631</v>
      </c>
      <c r="D12" s="83">
        <v>15.53147476894463</v>
      </c>
      <c r="E12" s="83">
        <v>15.613039230936376</v>
      </c>
      <c r="F12" s="360">
        <v>158.079</v>
      </c>
      <c r="G12" s="499"/>
      <c r="H12" s="187">
        <v>101.864964</v>
      </c>
      <c r="I12" s="83">
        <v>46.80487115927825</v>
      </c>
      <c r="J12" s="83">
        <v>27.56153009874629</v>
      </c>
      <c r="K12" s="360">
        <v>69.388</v>
      </c>
      <c r="M12" s="187">
        <v>117.151001</v>
      </c>
      <c r="N12" s="83">
        <v>15.890116532130417</v>
      </c>
      <c r="O12" s="83">
        <v>-1.9166774265761632</v>
      </c>
      <c r="P12" s="360">
        <v>101.088</v>
      </c>
      <c r="R12" s="187">
        <v>132.772</v>
      </c>
      <c r="S12" s="83">
        <v>26.1419776544805</v>
      </c>
      <c r="T12" s="83">
        <v>12.725020653490283</v>
      </c>
      <c r="U12" s="360">
        <v>105.256</v>
      </c>
      <c r="W12" s="187">
        <v>127.758</v>
      </c>
      <c r="X12" s="83">
        <v>-47.202622764822486</v>
      </c>
      <c r="Y12" s="83">
        <v>-0.8988451013065446</v>
      </c>
      <c r="Z12" s="187">
        <v>241.977929</v>
      </c>
    </row>
    <row r="13" spans="1:26" s="2" customFormat="1" ht="12.75">
      <c r="A13" s="413" t="s">
        <v>914</v>
      </c>
      <c r="B13" s="499"/>
      <c r="C13" s="187">
        <v>34.854</v>
      </c>
      <c r="D13" s="83">
        <v>-30.020900970359175</v>
      </c>
      <c r="E13" s="83">
        <v>-29.971496345614757</v>
      </c>
      <c r="F13" s="360">
        <v>49.8063</v>
      </c>
      <c r="G13" s="499"/>
      <c r="H13" s="187">
        <v>48.077</v>
      </c>
      <c r="I13" s="83">
        <v>-37.274288159652635</v>
      </c>
      <c r="J13" s="83">
        <v>-45.49644247433885</v>
      </c>
      <c r="K13" s="360">
        <v>76.6464</v>
      </c>
      <c r="M13" s="187">
        <v>36.0059</v>
      </c>
      <c r="N13" s="83">
        <v>-42.63763119491726</v>
      </c>
      <c r="O13" s="83">
        <v>-51.45149655161878</v>
      </c>
      <c r="P13" s="360">
        <v>62.7692</v>
      </c>
      <c r="R13" s="187">
        <v>99.4118</v>
      </c>
      <c r="S13" s="83">
        <v>7.340854219484894</v>
      </c>
      <c r="T13" s="83">
        <v>-4.07634107454089</v>
      </c>
      <c r="U13" s="360">
        <v>92.6132</v>
      </c>
      <c r="W13" s="187">
        <v>153.665998</v>
      </c>
      <c r="X13" s="83" t="s">
        <v>224</v>
      </c>
      <c r="Y13" s="83" t="s">
        <v>224</v>
      </c>
      <c r="Z13" s="187">
        <v>-5.444802</v>
      </c>
    </row>
    <row r="14" spans="1:26" s="2" customFormat="1" ht="12.75">
      <c r="A14" s="413" t="s">
        <v>691</v>
      </c>
      <c r="B14" s="499"/>
      <c r="C14" s="187">
        <v>-9.415999</v>
      </c>
      <c r="D14" s="83">
        <v>-24.40591075834223</v>
      </c>
      <c r="E14" s="83">
        <v>-24.352539697447085</v>
      </c>
      <c r="F14" s="360">
        <v>-12.455999</v>
      </c>
      <c r="G14" s="499"/>
      <c r="H14" s="187">
        <v>9.419</v>
      </c>
      <c r="I14" s="83">
        <v>-42.303215926493095</v>
      </c>
      <c r="J14" s="83">
        <v>-49.866173181048</v>
      </c>
      <c r="K14" s="360">
        <v>16.325</v>
      </c>
      <c r="M14" s="187">
        <v>-9.467</v>
      </c>
      <c r="N14" s="83">
        <v>-29.67612538998662</v>
      </c>
      <c r="O14" s="83">
        <v>-40.48155682694209</v>
      </c>
      <c r="P14" s="360">
        <v>-13.462</v>
      </c>
      <c r="R14" s="187">
        <v>-5.458</v>
      </c>
      <c r="S14" s="83">
        <v>-44.44218241042345</v>
      </c>
      <c r="T14" s="83">
        <v>-50.35153261671438</v>
      </c>
      <c r="U14" s="360">
        <v>-9.824</v>
      </c>
      <c r="W14" s="187">
        <v>-279.643</v>
      </c>
      <c r="X14" s="83">
        <v>-8.361546875361203</v>
      </c>
      <c r="Y14" s="83">
        <v>72.0062054921649</v>
      </c>
      <c r="Z14" s="187">
        <v>-305.159014</v>
      </c>
    </row>
    <row r="15" spans="1:26" s="2" customFormat="1" ht="7.5" customHeight="1">
      <c r="A15" s="193"/>
      <c r="B15" s="499"/>
      <c r="C15" s="187"/>
      <c r="D15" s="83"/>
      <c r="E15" s="83"/>
      <c r="F15" s="360"/>
      <c r="G15" s="499"/>
      <c r="H15" s="187"/>
      <c r="I15" s="83"/>
      <c r="J15" s="83"/>
      <c r="K15" s="360"/>
      <c r="M15" s="187"/>
      <c r="N15" s="83"/>
      <c r="O15" s="83"/>
      <c r="P15" s="360"/>
      <c r="R15" s="187"/>
      <c r="S15" s="83"/>
      <c r="T15" s="83"/>
      <c r="U15" s="360"/>
      <c r="W15" s="187"/>
      <c r="X15" s="83"/>
      <c r="Y15" s="83"/>
      <c r="Z15" s="187"/>
    </row>
    <row r="16" spans="1:26" s="5" customFormat="1" ht="12.75">
      <c r="A16" s="411" t="s">
        <v>918</v>
      </c>
      <c r="B16" s="20"/>
      <c r="C16" s="500">
        <v>565.442001</v>
      </c>
      <c r="D16" s="501">
        <v>12.551452112919414</v>
      </c>
      <c r="E16" s="501">
        <v>12.630912804704298</v>
      </c>
      <c r="F16" s="502">
        <v>502.385345</v>
      </c>
      <c r="G16" s="20"/>
      <c r="H16" s="500">
        <v>460.560963</v>
      </c>
      <c r="I16" s="501">
        <v>16.36494543667557</v>
      </c>
      <c r="J16" s="501">
        <v>1.1117025795740032</v>
      </c>
      <c r="K16" s="502">
        <v>395.790125</v>
      </c>
      <c r="M16" s="500">
        <v>627.438901</v>
      </c>
      <c r="N16" s="501">
        <v>8.003118607561532</v>
      </c>
      <c r="O16" s="501">
        <v>-8.591818957546272</v>
      </c>
      <c r="P16" s="502">
        <v>580.94517</v>
      </c>
      <c r="R16" s="500">
        <v>692.1158</v>
      </c>
      <c r="S16" s="501">
        <v>18.352921109732566</v>
      </c>
      <c r="T16" s="501">
        <v>5.7644386350566235</v>
      </c>
      <c r="U16" s="502">
        <v>584.789791</v>
      </c>
      <c r="W16" s="500">
        <v>722.794997</v>
      </c>
      <c r="X16" s="501">
        <v>-26.371425127643377</v>
      </c>
      <c r="Y16" s="501">
        <v>38.20150094216868</v>
      </c>
      <c r="Z16" s="500">
        <v>981.677288</v>
      </c>
    </row>
    <row r="17" spans="1:26" s="2" customFormat="1" ht="12.75">
      <c r="A17" s="413" t="s">
        <v>692</v>
      </c>
      <c r="B17" s="499"/>
      <c r="C17" s="187">
        <v>-299.555999</v>
      </c>
      <c r="D17" s="83">
        <v>28.942780893962894</v>
      </c>
      <c r="E17" s="83">
        <v>29.033813892642392</v>
      </c>
      <c r="F17" s="360">
        <v>-232.316999</v>
      </c>
      <c r="G17" s="499"/>
      <c r="H17" s="187">
        <v>-213.567998</v>
      </c>
      <c r="I17" s="83">
        <v>29.33403382001929</v>
      </c>
      <c r="J17" s="83">
        <v>12.380788725835924</v>
      </c>
      <c r="K17" s="360">
        <v>-165.129001</v>
      </c>
      <c r="M17" s="187">
        <v>-233.833</v>
      </c>
      <c r="N17" s="83">
        <v>18.406048084908132</v>
      </c>
      <c r="O17" s="83">
        <v>0.21267545725223158</v>
      </c>
      <c r="P17" s="360">
        <v>-197.484</v>
      </c>
      <c r="R17" s="187">
        <v>-191.199997</v>
      </c>
      <c r="S17" s="83">
        <v>23.875915618446086</v>
      </c>
      <c r="T17" s="83">
        <v>10.699985780378185</v>
      </c>
      <c r="U17" s="360">
        <v>-154.347999</v>
      </c>
      <c r="W17" s="187">
        <v>-297.251001</v>
      </c>
      <c r="X17" s="83">
        <v>-33.859564447173575</v>
      </c>
      <c r="Y17" s="83">
        <v>24.14619592236018</v>
      </c>
      <c r="Z17" s="187">
        <v>-449.424015</v>
      </c>
    </row>
    <row r="18" spans="1:26" s="2" customFormat="1" ht="12.75">
      <c r="A18" s="414" t="s">
        <v>922</v>
      </c>
      <c r="B18" s="499"/>
      <c r="C18" s="187">
        <v>-13.858</v>
      </c>
      <c r="D18" s="83">
        <v>17.85015732630326</v>
      </c>
      <c r="E18" s="83">
        <v>17.933359567222528</v>
      </c>
      <c r="F18" s="360">
        <v>-11.759</v>
      </c>
      <c r="G18" s="499"/>
      <c r="H18" s="187">
        <v>-11.509</v>
      </c>
      <c r="I18" s="83">
        <v>-32.29203435698318</v>
      </c>
      <c r="J18" s="83">
        <v>-41.16726918798664</v>
      </c>
      <c r="K18" s="360">
        <v>-16.998</v>
      </c>
      <c r="M18" s="187">
        <v>-25.095</v>
      </c>
      <c r="N18" s="83">
        <v>34.205037702550925</v>
      </c>
      <c r="O18" s="83">
        <v>13.584112146783166</v>
      </c>
      <c r="P18" s="360">
        <v>-18.699</v>
      </c>
      <c r="R18" s="187">
        <v>-20.801</v>
      </c>
      <c r="S18" s="83">
        <v>12.962962962962955</v>
      </c>
      <c r="T18" s="83">
        <v>0.9477764021069035</v>
      </c>
      <c r="U18" s="360">
        <v>-18.414</v>
      </c>
      <c r="W18" s="187">
        <v>-49.643001</v>
      </c>
      <c r="X18" s="83">
        <v>21.64420730213181</v>
      </c>
      <c r="Y18" s="83">
        <v>128.32727678643909</v>
      </c>
      <c r="Z18" s="187">
        <v>-40.81</v>
      </c>
    </row>
    <row r="19" spans="1:26" s="2" customFormat="1" ht="7.5" customHeight="1">
      <c r="A19" s="193"/>
      <c r="B19" s="499"/>
      <c r="C19" s="187"/>
      <c r="D19" s="83"/>
      <c r="E19" s="83"/>
      <c r="F19" s="360"/>
      <c r="G19" s="499"/>
      <c r="H19" s="187"/>
      <c r="I19" s="83"/>
      <c r="J19" s="83"/>
      <c r="K19" s="360"/>
      <c r="M19" s="187"/>
      <c r="N19" s="83"/>
      <c r="O19" s="83"/>
      <c r="P19" s="360"/>
      <c r="R19" s="187"/>
      <c r="S19" s="83"/>
      <c r="T19" s="83"/>
      <c r="U19" s="360"/>
      <c r="W19" s="187"/>
      <c r="X19" s="83"/>
      <c r="Y19" s="83"/>
      <c r="Z19" s="187"/>
    </row>
    <row r="20" spans="1:26" s="5" customFormat="1" ht="12.75">
      <c r="A20" s="411" t="s">
        <v>923</v>
      </c>
      <c r="B20" s="20"/>
      <c r="C20" s="500">
        <v>252.028002</v>
      </c>
      <c r="D20" s="501">
        <v>-2.4317137948233647</v>
      </c>
      <c r="E20" s="501">
        <v>-2.3628312423286446</v>
      </c>
      <c r="F20" s="502">
        <v>258.309346</v>
      </c>
      <c r="G20" s="20"/>
      <c r="H20" s="500">
        <v>235.483965</v>
      </c>
      <c r="I20" s="501">
        <v>10.212731421075727</v>
      </c>
      <c r="J20" s="501">
        <v>-4.23407269514361</v>
      </c>
      <c r="K20" s="502">
        <v>213.663124</v>
      </c>
      <c r="M20" s="500">
        <v>368.510901</v>
      </c>
      <c r="N20" s="501">
        <v>1.027719239634961</v>
      </c>
      <c r="O20" s="501">
        <v>-14.49543147986886</v>
      </c>
      <c r="P20" s="502">
        <v>364.76217</v>
      </c>
      <c r="R20" s="500">
        <v>480.114803</v>
      </c>
      <c r="S20" s="501">
        <v>16.524858837677627</v>
      </c>
      <c r="T20" s="501">
        <v>4.1308162940178805</v>
      </c>
      <c r="U20" s="502">
        <v>412.027792</v>
      </c>
      <c r="W20" s="500">
        <v>375.900995</v>
      </c>
      <c r="X20" s="501">
        <v>-23.510806709119404</v>
      </c>
      <c r="Y20" s="501">
        <v>43.570907940706014</v>
      </c>
      <c r="Z20" s="500">
        <v>491.443273</v>
      </c>
    </row>
    <row r="21" spans="1:26" s="2" customFormat="1" ht="12.75">
      <c r="A21" s="414" t="s">
        <v>0</v>
      </c>
      <c r="B21" s="499"/>
      <c r="C21" s="187">
        <v>-27.709001</v>
      </c>
      <c r="D21" s="83">
        <v>8.76084276952378</v>
      </c>
      <c r="E21" s="83">
        <v>8.837627612398546</v>
      </c>
      <c r="F21" s="360">
        <v>-25.477001</v>
      </c>
      <c r="G21" s="499"/>
      <c r="H21" s="187">
        <v>-60.383</v>
      </c>
      <c r="I21" s="83">
        <v>-30.24789760650586</v>
      </c>
      <c r="J21" s="83">
        <v>-39.39107842656738</v>
      </c>
      <c r="K21" s="360">
        <v>-86.568</v>
      </c>
      <c r="M21" s="187">
        <v>-127.482</v>
      </c>
      <c r="N21" s="83">
        <v>-20.125561049137943</v>
      </c>
      <c r="O21" s="83">
        <v>-32.39845956387519</v>
      </c>
      <c r="P21" s="360">
        <v>-159.602999</v>
      </c>
      <c r="R21" s="187">
        <v>-84.517</v>
      </c>
      <c r="S21" s="83">
        <v>35.75937675688699</v>
      </c>
      <c r="T21" s="83">
        <v>21.31947507224774</v>
      </c>
      <c r="U21" s="360">
        <v>-62.255</v>
      </c>
      <c r="W21" s="187">
        <v>-106.106</v>
      </c>
      <c r="X21" s="83">
        <v>21.834883453898257</v>
      </c>
      <c r="Y21" s="83">
        <v>128.68517661805816</v>
      </c>
      <c r="Z21" s="187">
        <v>-87.09</v>
      </c>
    </row>
    <row r="22" spans="1:26" s="2" customFormat="1" ht="12.75">
      <c r="A22" s="414" t="s">
        <v>343</v>
      </c>
      <c r="B22" s="499"/>
      <c r="C22" s="187">
        <v>1.097</v>
      </c>
      <c r="D22" s="83" t="s">
        <v>224</v>
      </c>
      <c r="E22" s="83" t="s">
        <v>224</v>
      </c>
      <c r="F22" s="360">
        <v>-9.79</v>
      </c>
      <c r="G22" s="499"/>
      <c r="H22" s="187">
        <v>-12.363</v>
      </c>
      <c r="I22" s="83">
        <v>41.63134379654028</v>
      </c>
      <c r="J22" s="83">
        <v>23.06614783048506</v>
      </c>
      <c r="K22" s="360">
        <v>-8.729</v>
      </c>
      <c r="M22" s="187">
        <v>6.2490000000000006</v>
      </c>
      <c r="N22" s="83" t="s">
        <v>224</v>
      </c>
      <c r="O22" s="83" t="s">
        <v>224</v>
      </c>
      <c r="P22" s="360">
        <v>-5.877</v>
      </c>
      <c r="R22" s="187">
        <v>-4.883</v>
      </c>
      <c r="S22" s="83">
        <v>-48.442614296272836</v>
      </c>
      <c r="T22" s="83">
        <v>-53.92646010095605</v>
      </c>
      <c r="U22" s="360">
        <v>-9.471</v>
      </c>
      <c r="W22" s="187">
        <v>-13.875</v>
      </c>
      <c r="X22" s="83" t="s">
        <v>224</v>
      </c>
      <c r="Y22" s="83" t="s">
        <v>224</v>
      </c>
      <c r="Z22" s="187">
        <v>7.068000000000001</v>
      </c>
    </row>
    <row r="23" spans="2:26" s="2" customFormat="1" ht="7.5" customHeight="1">
      <c r="B23" s="499"/>
      <c r="C23" s="187"/>
      <c r="D23" s="83"/>
      <c r="E23" s="83"/>
      <c r="F23" s="360"/>
      <c r="G23" s="499"/>
      <c r="H23" s="187"/>
      <c r="I23" s="83"/>
      <c r="J23" s="83"/>
      <c r="K23" s="360"/>
      <c r="M23" s="187"/>
      <c r="N23" s="83"/>
      <c r="O23" s="83"/>
      <c r="P23" s="360"/>
      <c r="R23" s="187"/>
      <c r="S23" s="83"/>
      <c r="T23" s="83"/>
      <c r="U23" s="360"/>
      <c r="W23" s="187"/>
      <c r="X23" s="83"/>
      <c r="Y23" s="83"/>
      <c r="Z23" s="187"/>
    </row>
    <row r="24" spans="1:26" s="5" customFormat="1" ht="12.75">
      <c r="A24" s="411" t="s">
        <v>3</v>
      </c>
      <c r="B24" s="20"/>
      <c r="C24" s="500">
        <v>225.416001</v>
      </c>
      <c r="D24" s="501">
        <v>1.064217648895327</v>
      </c>
      <c r="E24" s="501">
        <v>1.1355686227931594</v>
      </c>
      <c r="F24" s="502">
        <v>223.042345</v>
      </c>
      <c r="G24" s="20"/>
      <c r="H24" s="500">
        <v>162.737965</v>
      </c>
      <c r="I24" s="501">
        <v>37.48694263233625</v>
      </c>
      <c r="J24" s="501">
        <v>19.465005466175956</v>
      </c>
      <c r="K24" s="502">
        <v>118.366124</v>
      </c>
      <c r="M24" s="500">
        <v>247.277901</v>
      </c>
      <c r="N24" s="501">
        <v>24.084307070299825</v>
      </c>
      <c r="O24" s="501">
        <v>5.018456211767219</v>
      </c>
      <c r="P24" s="502">
        <v>199.282171</v>
      </c>
      <c r="R24" s="500">
        <v>390.714803</v>
      </c>
      <c r="S24" s="501">
        <v>14.81420673800038</v>
      </c>
      <c r="T24" s="501">
        <v>2.6021158632840713</v>
      </c>
      <c r="U24" s="502">
        <v>340.301792</v>
      </c>
      <c r="W24" s="500">
        <v>255.919995</v>
      </c>
      <c r="X24" s="501">
        <v>-37.79611998818544</v>
      </c>
      <c r="Y24" s="501">
        <v>16.757245463120718</v>
      </c>
      <c r="Z24" s="500">
        <v>411.421273</v>
      </c>
    </row>
    <row r="25" spans="1:26" s="2" customFormat="1" ht="12.75">
      <c r="A25" s="414" t="s">
        <v>4</v>
      </c>
      <c r="B25" s="499"/>
      <c r="C25" s="187">
        <v>-80.0521</v>
      </c>
      <c r="D25" s="83">
        <v>14.37467824482379</v>
      </c>
      <c r="E25" s="83">
        <v>14.455427000120435</v>
      </c>
      <c r="F25" s="360">
        <v>-69.991104</v>
      </c>
      <c r="G25" s="499"/>
      <c r="H25" s="187">
        <v>-10.57598</v>
      </c>
      <c r="I25" s="83">
        <v>-45.25779198004432</v>
      </c>
      <c r="J25" s="83">
        <v>-52.43346080284429</v>
      </c>
      <c r="K25" s="360">
        <v>-19.319608</v>
      </c>
      <c r="M25" s="187">
        <v>-54.261227</v>
      </c>
      <c r="N25" s="83">
        <v>1.593263137208778</v>
      </c>
      <c r="O25" s="83">
        <v>-14.01678523635983</v>
      </c>
      <c r="P25" s="360">
        <v>-53.410261</v>
      </c>
      <c r="R25" s="187">
        <v>-114.34964</v>
      </c>
      <c r="S25" s="83">
        <v>6.9804550350095695</v>
      </c>
      <c r="T25" s="83">
        <v>-4.398406960600432</v>
      </c>
      <c r="U25" s="360">
        <v>-106.888347</v>
      </c>
      <c r="W25" s="187">
        <v>-46.976059</v>
      </c>
      <c r="X25" s="83">
        <v>-50.23063857625394</v>
      </c>
      <c r="Y25" s="83">
        <v>-6.582458277454761</v>
      </c>
      <c r="Z25" s="187">
        <v>-94.387506</v>
      </c>
    </row>
    <row r="26" spans="1:26" s="2" customFormat="1" ht="7.5" customHeight="1">
      <c r="A26" s="503"/>
      <c r="B26" s="499"/>
      <c r="C26" s="187"/>
      <c r="D26" s="83"/>
      <c r="E26" s="83"/>
      <c r="F26" s="360"/>
      <c r="G26" s="499"/>
      <c r="H26" s="187"/>
      <c r="I26" s="83"/>
      <c r="J26" s="83"/>
      <c r="K26" s="360"/>
      <c r="M26" s="187"/>
      <c r="N26" s="83"/>
      <c r="O26" s="83"/>
      <c r="P26" s="360"/>
      <c r="R26" s="187"/>
      <c r="S26" s="83"/>
      <c r="T26" s="83"/>
      <c r="U26" s="360"/>
      <c r="W26" s="187"/>
      <c r="X26" s="83"/>
      <c r="Y26" s="83"/>
      <c r="Z26" s="187"/>
    </row>
    <row r="27" spans="1:26" s="5" customFormat="1" ht="12.75">
      <c r="A27" s="411" t="s">
        <v>5</v>
      </c>
      <c r="B27" s="20"/>
      <c r="C27" s="500">
        <v>145.363901</v>
      </c>
      <c r="D27" s="501">
        <v>-5.022723076123247</v>
      </c>
      <c r="E27" s="501">
        <v>-4.955669705074428</v>
      </c>
      <c r="F27" s="502">
        <v>153.051241</v>
      </c>
      <c r="G27" s="20"/>
      <c r="H27" s="500">
        <v>152.161985</v>
      </c>
      <c r="I27" s="501">
        <v>53.62679188029187</v>
      </c>
      <c r="J27" s="501">
        <v>33.48922635106819</v>
      </c>
      <c r="K27" s="502">
        <v>99.046516</v>
      </c>
      <c r="M27" s="500">
        <v>193.016674</v>
      </c>
      <c r="N27" s="501">
        <v>32.319288888450124</v>
      </c>
      <c r="O27" s="501">
        <v>11.988113482872453</v>
      </c>
      <c r="P27" s="502">
        <v>145.87191</v>
      </c>
      <c r="R27" s="500">
        <v>276.365163</v>
      </c>
      <c r="S27" s="501">
        <v>18.40156122968837</v>
      </c>
      <c r="T27" s="501">
        <v>5.80790510257243</v>
      </c>
      <c r="U27" s="502">
        <v>233.413445</v>
      </c>
      <c r="W27" s="500">
        <v>208.943936</v>
      </c>
      <c r="X27" s="501">
        <v>-34.0941067643435</v>
      </c>
      <c r="Y27" s="501">
        <v>23.70595772098465</v>
      </c>
      <c r="Z27" s="500">
        <v>317.033767</v>
      </c>
    </row>
    <row r="28" spans="1:26" s="2" customFormat="1" ht="12.75">
      <c r="A28" s="414" t="s">
        <v>246</v>
      </c>
      <c r="B28" s="499"/>
      <c r="C28" s="187">
        <v>-34.84661</v>
      </c>
      <c r="D28" s="83">
        <v>-5.276104204790966</v>
      </c>
      <c r="E28" s="83">
        <v>-5.209228345464567</v>
      </c>
      <c r="F28" s="360">
        <v>-36.78756</v>
      </c>
      <c r="G28" s="499"/>
      <c r="H28" s="187">
        <v>-37.16729</v>
      </c>
      <c r="I28" s="83">
        <v>29.76499546121081</v>
      </c>
      <c r="J28" s="83">
        <v>12.755260862404327</v>
      </c>
      <c r="K28" s="360">
        <v>-28.642</v>
      </c>
      <c r="M28" s="187">
        <v>-8.67028</v>
      </c>
      <c r="N28" s="83">
        <v>31.61755329807452</v>
      </c>
      <c r="O28" s="83">
        <v>11.39420570980294</v>
      </c>
      <c r="P28" s="360">
        <v>-6.58748</v>
      </c>
      <c r="R28" s="187">
        <v>-142.67998</v>
      </c>
      <c r="S28" s="83">
        <v>17.636459920367</v>
      </c>
      <c r="T28" s="83">
        <v>5.124182784248998</v>
      </c>
      <c r="U28" s="360">
        <v>-121.28891</v>
      </c>
      <c r="W28" s="187">
        <v>-93.64415</v>
      </c>
      <c r="X28" s="83">
        <v>-33.621873529613154</v>
      </c>
      <c r="Y28" s="83">
        <v>24.59234370869876</v>
      </c>
      <c r="Z28" s="187">
        <v>-141.07682</v>
      </c>
    </row>
    <row r="29" spans="1:26" s="15" customFormat="1" ht="7.5" customHeight="1">
      <c r="A29" s="2"/>
      <c r="C29" s="187"/>
      <c r="D29" s="83"/>
      <c r="E29" s="83"/>
      <c r="F29" s="360"/>
      <c r="H29" s="187"/>
      <c r="I29" s="83"/>
      <c r="J29" s="83"/>
      <c r="K29" s="360"/>
      <c r="M29" s="187"/>
      <c r="N29" s="83"/>
      <c r="O29" s="83"/>
      <c r="P29" s="360"/>
      <c r="R29" s="187"/>
      <c r="S29" s="83"/>
      <c r="T29" s="83"/>
      <c r="U29" s="360"/>
      <c r="W29" s="187"/>
      <c r="X29" s="83"/>
      <c r="Y29" s="83"/>
      <c r="Z29" s="187"/>
    </row>
    <row r="30" spans="1:26" s="5" customFormat="1" ht="12.75">
      <c r="A30" s="504" t="s">
        <v>695</v>
      </c>
      <c r="B30" s="20"/>
      <c r="C30" s="500">
        <v>110.517291</v>
      </c>
      <c r="D30" s="501">
        <v>-4.942549513807326</v>
      </c>
      <c r="E30" s="501">
        <v>-4.875439158179673</v>
      </c>
      <c r="F30" s="502">
        <v>116.263681</v>
      </c>
      <c r="G30" s="20"/>
      <c r="H30" s="500">
        <v>114.994695</v>
      </c>
      <c r="I30" s="501">
        <v>63.3342596943639</v>
      </c>
      <c r="J30" s="501">
        <v>41.92422834242811</v>
      </c>
      <c r="K30" s="502">
        <v>70.404516</v>
      </c>
      <c r="M30" s="500">
        <v>184.346394</v>
      </c>
      <c r="N30" s="501">
        <v>32.35247758848567</v>
      </c>
      <c r="O30" s="501">
        <v>12.016202447394386</v>
      </c>
      <c r="P30" s="502">
        <v>139.28443</v>
      </c>
      <c r="R30" s="500">
        <v>133.685183</v>
      </c>
      <c r="S30" s="501">
        <v>19.229197249290706</v>
      </c>
      <c r="T30" s="501">
        <v>6.547510712120697</v>
      </c>
      <c r="U30" s="502">
        <v>112.124535</v>
      </c>
      <c r="W30" s="500">
        <v>115.299786</v>
      </c>
      <c r="X30" s="501">
        <v>-34.47272871812217</v>
      </c>
      <c r="Y30" s="501">
        <v>22.99528094073109</v>
      </c>
      <c r="Z30" s="500">
        <v>175.956947</v>
      </c>
    </row>
    <row r="31" spans="1:26" s="21" customFormat="1" ht="6.75" customHeight="1">
      <c r="A31" s="510"/>
      <c r="B31" s="20"/>
      <c r="C31" s="187"/>
      <c r="D31" s="164"/>
      <c r="E31" s="164"/>
      <c r="F31" s="81"/>
      <c r="G31" s="20"/>
      <c r="H31" s="187"/>
      <c r="I31" s="164"/>
      <c r="J31" s="164"/>
      <c r="K31" s="81"/>
      <c r="M31" s="187"/>
      <c r="N31" s="164"/>
      <c r="O31" s="164"/>
      <c r="P31" s="81"/>
      <c r="R31" s="187"/>
      <c r="S31" s="164"/>
      <c r="T31" s="164"/>
      <c r="U31" s="81"/>
      <c r="W31" s="187"/>
      <c r="X31" s="164"/>
      <c r="Y31" s="164"/>
      <c r="Z31" s="187"/>
    </row>
    <row r="32" spans="1:26" s="2" customFormat="1" ht="12.75">
      <c r="A32" s="508" t="s">
        <v>202</v>
      </c>
      <c r="B32" s="15"/>
      <c r="C32" s="22"/>
      <c r="D32"/>
      <c r="E32"/>
      <c r="F32" s="22"/>
      <c r="G32" s="15"/>
      <c r="H32" s="22"/>
      <c r="I32"/>
      <c r="J32"/>
      <c r="K32" s="22"/>
      <c r="M32" s="22"/>
      <c r="N32"/>
      <c r="O32"/>
      <c r="P32" s="22"/>
      <c r="R32" s="22"/>
      <c r="S32"/>
      <c r="T32"/>
      <c r="U32" s="22"/>
      <c r="W32" s="22"/>
      <c r="X32"/>
      <c r="Y32"/>
      <c r="Z32" s="22"/>
    </row>
    <row r="33" ht="12.75">
      <c r="W33" s="25"/>
    </row>
    <row r="34" spans="1:23" ht="18">
      <c r="A34" s="372" t="s">
        <v>203</v>
      </c>
      <c r="W34" s="25"/>
    </row>
    <row r="35" spans="1:23" ht="12.75">
      <c r="A35" s="379" t="s">
        <v>299</v>
      </c>
      <c r="B35" s="15"/>
      <c r="G35" s="15"/>
      <c r="W35" s="25"/>
    </row>
    <row r="36" spans="1:26" ht="14.25" customHeight="1">
      <c r="A36" s="67"/>
      <c r="B36" s="197"/>
      <c r="C36" s="825" t="s">
        <v>337</v>
      </c>
      <c r="D36" s="819"/>
      <c r="E36" s="819"/>
      <c r="F36" s="819"/>
      <c r="G36" s="197"/>
      <c r="H36" s="825" t="s">
        <v>338</v>
      </c>
      <c r="I36" s="819"/>
      <c r="J36" s="819"/>
      <c r="K36" s="819"/>
      <c r="L36" s="99"/>
      <c r="M36" s="825" t="s">
        <v>339</v>
      </c>
      <c r="N36" s="819"/>
      <c r="O36" s="819"/>
      <c r="P36" s="819"/>
      <c r="Q36" s="99"/>
      <c r="R36" s="825" t="s">
        <v>340</v>
      </c>
      <c r="S36" s="819"/>
      <c r="T36" s="819"/>
      <c r="U36" s="819"/>
      <c r="V36" s="99"/>
      <c r="W36" s="825" t="s">
        <v>341</v>
      </c>
      <c r="X36" s="819"/>
      <c r="Y36" s="819"/>
      <c r="Z36" s="819"/>
    </row>
    <row r="37" spans="1:26" s="167" customFormat="1" ht="12.75" customHeight="1">
      <c r="A37" s="55"/>
      <c r="B37" s="197"/>
      <c r="C37" s="62">
        <v>40543</v>
      </c>
      <c r="D37" s="497" t="s">
        <v>342</v>
      </c>
      <c r="E37" s="497" t="s">
        <v>344</v>
      </c>
      <c r="F37" s="505" t="s">
        <v>294</v>
      </c>
      <c r="G37" s="197"/>
      <c r="H37" s="62">
        <v>40543</v>
      </c>
      <c r="I37" s="497" t="s">
        <v>342</v>
      </c>
      <c r="J37" s="497" t="s">
        <v>344</v>
      </c>
      <c r="K37" s="505" t="s">
        <v>294</v>
      </c>
      <c r="M37" s="62">
        <v>40543</v>
      </c>
      <c r="N37" s="497" t="s">
        <v>342</v>
      </c>
      <c r="O37" s="497" t="s">
        <v>344</v>
      </c>
      <c r="P37" s="505" t="s">
        <v>294</v>
      </c>
      <c r="R37" s="62">
        <v>40543</v>
      </c>
      <c r="S37" s="497" t="s">
        <v>342</v>
      </c>
      <c r="T37" s="497" t="s">
        <v>344</v>
      </c>
      <c r="U37" s="505" t="s">
        <v>294</v>
      </c>
      <c r="W37" s="62">
        <v>40543</v>
      </c>
      <c r="X37" s="497" t="s">
        <v>342</v>
      </c>
      <c r="Y37" s="497" t="s">
        <v>344</v>
      </c>
      <c r="Z37" s="505" t="s">
        <v>294</v>
      </c>
    </row>
    <row r="38" spans="1:23" ht="12.75">
      <c r="A38"/>
      <c r="B38" s="20"/>
      <c r="G38" s="20"/>
      <c r="W38" s="25"/>
    </row>
    <row r="39" spans="1:26" ht="12.75">
      <c r="A39" s="386" t="s">
        <v>54</v>
      </c>
      <c r="B39" s="21"/>
      <c r="C39" s="81">
        <v>1036.656</v>
      </c>
      <c r="D39" s="83">
        <v>9.189956667642708</v>
      </c>
      <c r="E39" s="83">
        <v>7.775312128191469</v>
      </c>
      <c r="F39" s="360">
        <v>949.406</v>
      </c>
      <c r="G39" s="21"/>
      <c r="H39" s="81">
        <v>291.272</v>
      </c>
      <c r="I39" s="83">
        <v>-42.324888816724815</v>
      </c>
      <c r="J39" s="83">
        <v>-50.62087102249393</v>
      </c>
      <c r="K39" s="360">
        <v>505.022</v>
      </c>
      <c r="M39" s="81">
        <v>862.793</v>
      </c>
      <c r="N39" s="83">
        <v>83.92792047632345</v>
      </c>
      <c r="O39" s="83">
        <v>59.93732215332474</v>
      </c>
      <c r="P39" s="360">
        <v>469.093</v>
      </c>
      <c r="R39" s="81">
        <v>2554.582</v>
      </c>
      <c r="S39" s="83">
        <v>137.65233635122112</v>
      </c>
      <c r="T39" s="83">
        <v>114.25445880878095</v>
      </c>
      <c r="U39" s="360">
        <v>1074.924</v>
      </c>
      <c r="W39" s="81">
        <v>2089.752</v>
      </c>
      <c r="X39" s="83">
        <v>-18.88581687988514</v>
      </c>
      <c r="Y39" s="83">
        <v>50.47371969045993</v>
      </c>
      <c r="Z39" s="360">
        <v>2576.309</v>
      </c>
    </row>
    <row r="40" spans="1:26" ht="12.75">
      <c r="A40" s="386" t="s">
        <v>698</v>
      </c>
      <c r="B40" s="21"/>
      <c r="C40" s="81">
        <v>911.026</v>
      </c>
      <c r="D40" s="83">
        <v>-6.855009799882017</v>
      </c>
      <c r="E40" s="83">
        <v>-8.061778747514781</v>
      </c>
      <c r="F40" s="360">
        <v>978.073</v>
      </c>
      <c r="G40" s="21"/>
      <c r="H40" s="81">
        <v>2449.61</v>
      </c>
      <c r="I40" s="83">
        <v>17.11560959774183</v>
      </c>
      <c r="J40" s="83">
        <v>0.2697120215647608</v>
      </c>
      <c r="K40" s="360">
        <v>2091.617</v>
      </c>
      <c r="M40" s="81">
        <v>1303.13</v>
      </c>
      <c r="N40" s="83">
        <v>-3.792827485190131</v>
      </c>
      <c r="O40" s="83">
        <v>-16.341589117556644</v>
      </c>
      <c r="P40" s="360">
        <v>1354.504</v>
      </c>
      <c r="R40" s="81">
        <v>706.414</v>
      </c>
      <c r="S40" s="83">
        <v>-33.238132141270746</v>
      </c>
      <c r="T40" s="83">
        <v>-39.81112037141502</v>
      </c>
      <c r="U40" s="360">
        <v>1058.11</v>
      </c>
      <c r="W40" s="81">
        <v>1025.439</v>
      </c>
      <c r="X40" s="83">
        <v>-25.78736652872644</v>
      </c>
      <c r="Y40" s="83">
        <v>37.670757085572504</v>
      </c>
      <c r="Z40" s="360">
        <v>1381.758</v>
      </c>
    </row>
    <row r="41" spans="1:26" ht="12.75">
      <c r="A41" s="386" t="s">
        <v>93</v>
      </c>
      <c r="B41" s="21"/>
      <c r="C41" s="81">
        <v>3098.169</v>
      </c>
      <c r="D41" s="83">
        <v>48.68594327398379</v>
      </c>
      <c r="E41" s="83">
        <v>46.75959612772327</v>
      </c>
      <c r="F41" s="360">
        <v>2083.7</v>
      </c>
      <c r="G41" s="21"/>
      <c r="H41" s="81">
        <v>9150.363001</v>
      </c>
      <c r="I41" s="83">
        <v>28.89917569782048</v>
      </c>
      <c r="J41" s="83">
        <v>10.358331169228997</v>
      </c>
      <c r="K41" s="360">
        <v>7098.853</v>
      </c>
      <c r="M41" s="81">
        <v>5982.145</v>
      </c>
      <c r="N41" s="83">
        <v>38.63603707995367</v>
      </c>
      <c r="O41" s="83">
        <v>20.553075721698843</v>
      </c>
      <c r="P41" s="360">
        <v>4315</v>
      </c>
      <c r="R41" s="81">
        <v>6526.123</v>
      </c>
      <c r="S41" s="83">
        <v>33.8697114922089</v>
      </c>
      <c r="T41" s="83">
        <v>20.689672227717494</v>
      </c>
      <c r="U41" s="360">
        <v>4874.981</v>
      </c>
      <c r="W41" s="81">
        <v>5451.796</v>
      </c>
      <c r="X41" s="83">
        <v>-23.924195969226936</v>
      </c>
      <c r="Y41" s="83">
        <v>41.12709724299335</v>
      </c>
      <c r="Z41" s="360">
        <v>7166.268</v>
      </c>
    </row>
    <row r="42" spans="1:26" s="296" customFormat="1" ht="12.75">
      <c r="A42" s="399" t="s">
        <v>699</v>
      </c>
      <c r="B42" s="506"/>
      <c r="C42" s="81">
        <v>2736.9</v>
      </c>
      <c r="D42" s="163">
        <v>45.76781220457238</v>
      </c>
      <c r="E42" s="163">
        <v>43.879271844526826</v>
      </c>
      <c r="F42" s="360">
        <v>1877.575</v>
      </c>
      <c r="G42" s="506"/>
      <c r="H42" s="81">
        <v>8717.398001</v>
      </c>
      <c r="I42" s="163">
        <v>31.87845529377733</v>
      </c>
      <c r="J42" s="163">
        <v>12.909071476952416</v>
      </c>
      <c r="K42" s="360">
        <v>6610.176</v>
      </c>
      <c r="M42" s="81">
        <v>5783.443</v>
      </c>
      <c r="N42" s="163">
        <v>39.38855457693524</v>
      </c>
      <c r="O42" s="163">
        <v>21.20743876255238</v>
      </c>
      <c r="P42" s="360">
        <v>4149.152</v>
      </c>
      <c r="R42" s="81">
        <v>6319.326</v>
      </c>
      <c r="S42" s="163">
        <v>32.86504622703972</v>
      </c>
      <c r="T42" s="163">
        <v>19.78392050767539</v>
      </c>
      <c r="U42" s="360">
        <v>4756.199</v>
      </c>
      <c r="W42" s="81">
        <v>4455.958</v>
      </c>
      <c r="X42" s="163">
        <v>-24.6113965092176</v>
      </c>
      <c r="Y42" s="163">
        <v>39.852281687738866</v>
      </c>
      <c r="Z42" s="360">
        <v>5910.652</v>
      </c>
    </row>
    <row r="43" spans="1:26" s="296" customFormat="1" ht="12.75">
      <c r="A43" s="399" t="s">
        <v>700</v>
      </c>
      <c r="B43" s="506"/>
      <c r="C43" s="81">
        <v>361.2689999999998</v>
      </c>
      <c r="D43" s="163">
        <v>75.26694966646461</v>
      </c>
      <c r="E43" s="163">
        <v>72.99622368506662</v>
      </c>
      <c r="F43" s="360">
        <v>206.125</v>
      </c>
      <c r="G43" s="506"/>
      <c r="H43" s="81">
        <v>432.965</v>
      </c>
      <c r="I43" s="163">
        <v>-11.400577477556661</v>
      </c>
      <c r="J43" s="163">
        <v>-24.144709458293924</v>
      </c>
      <c r="K43" s="360">
        <v>488.6769999999997</v>
      </c>
      <c r="M43" s="81">
        <v>198.70200000000023</v>
      </c>
      <c r="N43" s="163">
        <v>19.809705272297684</v>
      </c>
      <c r="O43" s="163">
        <v>4.1823524106936905</v>
      </c>
      <c r="P43" s="360">
        <v>165.84799999999996</v>
      </c>
      <c r="R43" s="81">
        <v>206.79699999999957</v>
      </c>
      <c r="S43" s="163">
        <v>74.09792729538087</v>
      </c>
      <c r="T43" s="163">
        <v>56.95725000836762</v>
      </c>
      <c r="U43" s="360">
        <v>118.78200000000015</v>
      </c>
      <c r="W43" s="81">
        <v>995.8380000000006</v>
      </c>
      <c r="X43" s="163">
        <v>-20.68928717059988</v>
      </c>
      <c r="Y43" s="163">
        <v>47.12812870088465</v>
      </c>
      <c r="Z43" s="360">
        <v>1255.616</v>
      </c>
    </row>
    <row r="44" spans="1:26" ht="12.75">
      <c r="A44" s="386" t="s">
        <v>99</v>
      </c>
      <c r="B44" s="21"/>
      <c r="C44" s="81">
        <v>102.9</v>
      </c>
      <c r="D44" s="83">
        <v>8.986919451358366</v>
      </c>
      <c r="E44" s="83">
        <v>7.574905248096631</v>
      </c>
      <c r="F44" s="360">
        <v>94.415</v>
      </c>
      <c r="G44" s="21"/>
      <c r="H44" s="81">
        <v>89.222</v>
      </c>
      <c r="I44" s="163">
        <v>18.39123165521086</v>
      </c>
      <c r="J44" s="163">
        <v>1.3618491913091502</v>
      </c>
      <c r="K44" s="360">
        <v>75.362</v>
      </c>
      <c r="M44" s="81">
        <v>101.943</v>
      </c>
      <c r="N44" s="83">
        <v>12.07084199069952</v>
      </c>
      <c r="O44" s="83">
        <v>-2.5470939211308607</v>
      </c>
      <c r="P44" s="360">
        <v>90.963</v>
      </c>
      <c r="R44" s="81">
        <v>119.326</v>
      </c>
      <c r="S44" s="83">
        <v>27.73204594354468</v>
      </c>
      <c r="T44" s="83">
        <v>15.156285336132601</v>
      </c>
      <c r="U44" s="360">
        <v>93.419</v>
      </c>
      <c r="W44" s="81">
        <v>152.58</v>
      </c>
      <c r="X44" s="83">
        <v>-31.448750550368853</v>
      </c>
      <c r="Y44" s="83">
        <v>27.168407627004008</v>
      </c>
      <c r="Z44" s="360">
        <v>222.578</v>
      </c>
    </row>
    <row r="45" spans="1:26" ht="12.75">
      <c r="A45" s="386" t="s">
        <v>61</v>
      </c>
      <c r="B45" s="21"/>
      <c r="C45" s="81">
        <v>93.972</v>
      </c>
      <c r="D45" s="83">
        <v>-48.37280414999762</v>
      </c>
      <c r="E45" s="83">
        <v>-49.041676096991615</v>
      </c>
      <c r="F45" s="360">
        <v>182.02034499999993</v>
      </c>
      <c r="G45" s="21"/>
      <c r="H45" s="81">
        <v>651.3139989999992</v>
      </c>
      <c r="I45" s="83">
        <v>10.814966826508865</v>
      </c>
      <c r="J45" s="83">
        <v>-5.124647081069522</v>
      </c>
      <c r="K45" s="360">
        <v>587.749126000003</v>
      </c>
      <c r="M45" s="81">
        <v>173.30789999999968</v>
      </c>
      <c r="N45" s="83">
        <v>74.55620729636037</v>
      </c>
      <c r="O45" s="83">
        <v>51.78800661054272</v>
      </c>
      <c r="P45" s="360">
        <v>99.2848680000011</v>
      </c>
      <c r="R45" s="81">
        <v>223.59379999999973</v>
      </c>
      <c r="S45" s="83">
        <v>5.609358571143108</v>
      </c>
      <c r="T45" s="83">
        <v>-4.788329389462742</v>
      </c>
      <c r="U45" s="360">
        <v>211.71778999999995</v>
      </c>
      <c r="W45" s="81">
        <v>186.83699900000332</v>
      </c>
      <c r="X45" s="83">
        <v>-36.665929452209625</v>
      </c>
      <c r="Y45" s="83">
        <v>17.490095197622303</v>
      </c>
      <c r="Z45" s="360">
        <v>295.0023540000016</v>
      </c>
    </row>
    <row r="46" spans="1:26" ht="12.75">
      <c r="A46" s="380" t="s">
        <v>702</v>
      </c>
      <c r="B46" s="21"/>
      <c r="C46" s="502">
        <v>5242.723</v>
      </c>
      <c r="D46" s="501">
        <v>22.275992618454588</v>
      </c>
      <c r="E46" s="501">
        <v>20.691807849744247</v>
      </c>
      <c r="F46" s="502">
        <v>4287.614345</v>
      </c>
      <c r="G46" s="21"/>
      <c r="H46" s="502">
        <v>12631.780999999999</v>
      </c>
      <c r="I46" s="501">
        <v>21.944830266682793</v>
      </c>
      <c r="J46" s="501">
        <v>4.404298079311819</v>
      </c>
      <c r="K46" s="502">
        <v>10358.603126000002</v>
      </c>
      <c r="M46" s="502">
        <v>8423.3189</v>
      </c>
      <c r="N46" s="501">
        <v>33.09409656397349</v>
      </c>
      <c r="O46" s="501">
        <v>15.733997015331159</v>
      </c>
      <c r="P46" s="502">
        <v>6328.844868</v>
      </c>
      <c r="R46" s="502">
        <v>10130.038799999998</v>
      </c>
      <c r="S46" s="501">
        <v>38.51809850100209</v>
      </c>
      <c r="T46" s="501">
        <v>24.880405880415978</v>
      </c>
      <c r="U46" s="502">
        <v>7313.15179</v>
      </c>
      <c r="W46" s="502">
        <v>8906.403999000002</v>
      </c>
      <c r="X46" s="501">
        <v>-23.497090228027773</v>
      </c>
      <c r="Y46" s="501">
        <v>41.91941477196648</v>
      </c>
      <c r="Z46" s="502">
        <v>11641.915354</v>
      </c>
    </row>
    <row r="47" spans="1:26" s="2" customFormat="1" ht="12.75">
      <c r="A47" s="386" t="s">
        <v>63</v>
      </c>
      <c r="B47" s="20"/>
      <c r="C47" s="81">
        <v>35.931</v>
      </c>
      <c r="D47" s="83">
        <v>112.68497691488105</v>
      </c>
      <c r="E47" s="83">
        <v>109.92947547486676</v>
      </c>
      <c r="F47" s="360">
        <v>16.894</v>
      </c>
      <c r="G47" s="20"/>
      <c r="H47" s="81">
        <v>1644.293</v>
      </c>
      <c r="I47" s="83">
        <v>46.466762690410725</v>
      </c>
      <c r="J47" s="83">
        <v>25.398998233830362</v>
      </c>
      <c r="K47" s="360">
        <v>1122.639</v>
      </c>
      <c r="M47" s="81">
        <v>761.293</v>
      </c>
      <c r="N47" s="83">
        <v>24.377412867209202</v>
      </c>
      <c r="O47" s="83">
        <v>8.154272058442768</v>
      </c>
      <c r="P47" s="360">
        <v>612.083</v>
      </c>
      <c r="R47" s="81">
        <v>1346.721</v>
      </c>
      <c r="S47" s="83">
        <v>74.96040814364535</v>
      </c>
      <c r="T47" s="83">
        <v>57.73481597266312</v>
      </c>
      <c r="U47" s="360">
        <v>769.729</v>
      </c>
      <c r="W47" s="81">
        <v>202.675</v>
      </c>
      <c r="X47" s="83">
        <v>-45.951747917938924</v>
      </c>
      <c r="Y47" s="83">
        <v>0.2641120210271408</v>
      </c>
      <c r="Z47" s="360">
        <v>374.989</v>
      </c>
    </row>
    <row r="48" spans="1:26" s="15" customFormat="1" ht="12.75">
      <c r="A48" s="386" t="s">
        <v>64</v>
      </c>
      <c r="B48" s="20"/>
      <c r="C48" s="81">
        <v>4115.084</v>
      </c>
      <c r="D48" s="83">
        <v>24.32747460251519</v>
      </c>
      <c r="E48" s="83">
        <v>22.716711225348043</v>
      </c>
      <c r="F48" s="360">
        <v>3309.875</v>
      </c>
      <c r="G48" s="20"/>
      <c r="H48" s="81">
        <v>7075.91</v>
      </c>
      <c r="I48" s="83">
        <v>27.70729462299608</v>
      </c>
      <c r="J48" s="83">
        <v>9.337890147064964</v>
      </c>
      <c r="K48" s="360">
        <v>5540.725</v>
      </c>
      <c r="M48" s="81">
        <v>5941.554</v>
      </c>
      <c r="N48" s="83">
        <v>33.288362146224856</v>
      </c>
      <c r="O48" s="83">
        <v>15.902923605412923</v>
      </c>
      <c r="P48" s="360">
        <v>4457.669</v>
      </c>
      <c r="R48" s="81">
        <v>6709.412</v>
      </c>
      <c r="S48" s="83">
        <v>36.219850088185225</v>
      </c>
      <c r="T48" s="83">
        <v>22.808429751027237</v>
      </c>
      <c r="U48" s="360">
        <v>4925.429</v>
      </c>
      <c r="W48" s="81">
        <v>7195.002</v>
      </c>
      <c r="X48" s="83">
        <v>-20.998061570766712</v>
      </c>
      <c r="Y48" s="83">
        <v>46.55532581720618</v>
      </c>
      <c r="Z48" s="360">
        <v>9107.374</v>
      </c>
    </row>
    <row r="49" spans="1:26" s="15" customFormat="1" ht="12.75">
      <c r="A49" s="386" t="s">
        <v>703</v>
      </c>
      <c r="B49" s="20"/>
      <c r="C49" s="81">
        <v>0</v>
      </c>
      <c r="D49" s="83">
        <v>0</v>
      </c>
      <c r="E49" s="83">
        <v>0</v>
      </c>
      <c r="F49" s="360">
        <v>0</v>
      </c>
      <c r="G49" s="20"/>
      <c r="H49" s="81">
        <v>919.493</v>
      </c>
      <c r="I49" s="83">
        <v>10.157840195038958</v>
      </c>
      <c r="J49" s="83">
        <v>-5.6872525401088225</v>
      </c>
      <c r="K49" s="360">
        <v>834.705</v>
      </c>
      <c r="M49" s="81">
        <v>475.549</v>
      </c>
      <c r="N49" s="83">
        <v>59.44643755238892</v>
      </c>
      <c r="O49" s="83">
        <v>38.649076132512114</v>
      </c>
      <c r="P49" s="360">
        <v>298.25</v>
      </c>
      <c r="R49" s="81">
        <v>376.056</v>
      </c>
      <c r="S49" s="83">
        <v>19.098155836999165</v>
      </c>
      <c r="T49" s="83">
        <v>7.372438624303612</v>
      </c>
      <c r="U49" s="360">
        <v>315.753</v>
      </c>
      <c r="W49" s="81">
        <v>0</v>
      </c>
      <c r="X49" s="83">
        <v>0</v>
      </c>
      <c r="Y49" s="83">
        <v>0</v>
      </c>
      <c r="Z49" s="360">
        <v>0</v>
      </c>
    </row>
    <row r="50" spans="1:26" ht="12.75">
      <c r="A50" s="386" t="s">
        <v>704</v>
      </c>
      <c r="B50" s="15"/>
      <c r="C50" s="81">
        <v>0</v>
      </c>
      <c r="D50" s="83">
        <v>0</v>
      </c>
      <c r="E50" s="83">
        <v>0</v>
      </c>
      <c r="F50" s="360">
        <v>0</v>
      </c>
      <c r="G50" s="15"/>
      <c r="H50" s="81">
        <v>629.298</v>
      </c>
      <c r="I50" s="83">
        <v>80.09890732589619</v>
      </c>
      <c r="J50" s="83">
        <v>54.19349847479285</v>
      </c>
      <c r="K50" s="360">
        <v>349.418</v>
      </c>
      <c r="M50" s="81">
        <v>160.597</v>
      </c>
      <c r="N50" s="83">
        <v>14.664638935298235</v>
      </c>
      <c r="O50" s="83">
        <v>-0.2916183171319586</v>
      </c>
      <c r="P50" s="360">
        <v>140.058</v>
      </c>
      <c r="R50" s="81">
        <v>334.816</v>
      </c>
      <c r="S50" s="83">
        <v>102.09082788092422</v>
      </c>
      <c r="T50" s="83">
        <v>82.19413144505356</v>
      </c>
      <c r="U50" s="360">
        <v>165.676</v>
      </c>
      <c r="W50" s="81">
        <v>37.225</v>
      </c>
      <c r="X50" s="83">
        <v>-46.09291279288673</v>
      </c>
      <c r="Y50" s="83">
        <v>0.0022377935280593064</v>
      </c>
      <c r="Z50" s="360">
        <v>69.054</v>
      </c>
    </row>
    <row r="51" spans="1:26" ht="12.75">
      <c r="A51" s="386" t="s">
        <v>101</v>
      </c>
      <c r="B51" s="15"/>
      <c r="C51" s="81">
        <v>0.978</v>
      </c>
      <c r="D51" s="83" t="s">
        <v>224</v>
      </c>
      <c r="E51" s="83" t="s">
        <v>224</v>
      </c>
      <c r="F51" s="360">
        <v>0</v>
      </c>
      <c r="G51" s="15"/>
      <c r="H51" s="81">
        <v>768.045</v>
      </c>
      <c r="I51" s="83">
        <v>32.43525192261267</v>
      </c>
      <c r="J51" s="83">
        <v>13.385778535303938</v>
      </c>
      <c r="K51" s="360">
        <v>579.94</v>
      </c>
      <c r="M51" s="81">
        <v>57.689</v>
      </c>
      <c r="N51" s="83">
        <v>22.18104032531345</v>
      </c>
      <c r="O51" s="83">
        <v>6.244382891576916</v>
      </c>
      <c r="P51" s="360">
        <v>47.216</v>
      </c>
      <c r="R51" s="81">
        <v>48.919</v>
      </c>
      <c r="S51" s="83">
        <v>-4.7397425661597214</v>
      </c>
      <c r="T51" s="83">
        <v>-14.118517849835543</v>
      </c>
      <c r="U51" s="360">
        <v>51.353</v>
      </c>
      <c r="W51" s="81">
        <v>0</v>
      </c>
      <c r="X51" s="83">
        <v>0</v>
      </c>
      <c r="Y51" s="83">
        <v>0</v>
      </c>
      <c r="Z51" s="360">
        <v>0</v>
      </c>
    </row>
    <row r="52" spans="1:26" ht="12.75">
      <c r="A52" s="386" t="s">
        <v>66</v>
      </c>
      <c r="B52" s="21"/>
      <c r="C52" s="81">
        <v>861.3749949999993</v>
      </c>
      <c r="D52" s="83">
        <v>11.905490006916587</v>
      </c>
      <c r="E52" s="83">
        <v>10.455663470862198</v>
      </c>
      <c r="F52" s="360">
        <v>769.734349</v>
      </c>
      <c r="G52" s="21"/>
      <c r="H52" s="81">
        <v>1272.986995</v>
      </c>
      <c r="I52" s="83">
        <v>-23.74570685441233</v>
      </c>
      <c r="J52" s="83">
        <v>-34.71411674059033</v>
      </c>
      <c r="K52" s="360">
        <v>1669.397148</v>
      </c>
      <c r="M52" s="81">
        <v>378.253891</v>
      </c>
      <c r="N52" s="83">
        <v>34.53243206932526</v>
      </c>
      <c r="O52" s="83">
        <v>16.984723647085275</v>
      </c>
      <c r="P52" s="360">
        <v>281.161862</v>
      </c>
      <c r="R52" s="81">
        <v>1027.0888</v>
      </c>
      <c r="S52" s="83">
        <v>21.532604502880016</v>
      </c>
      <c r="T52" s="83">
        <v>9.567205597226259</v>
      </c>
      <c r="U52" s="360">
        <v>845.11379</v>
      </c>
      <c r="W52" s="81">
        <v>1178.032998</v>
      </c>
      <c r="X52" s="83">
        <v>-33.546934279979524</v>
      </c>
      <c r="Y52" s="83">
        <v>23.27609791062295</v>
      </c>
      <c r="Z52" s="360">
        <v>1772.729347</v>
      </c>
    </row>
    <row r="53" spans="1:26" ht="12.75">
      <c r="A53" s="386" t="s">
        <v>705</v>
      </c>
      <c r="B53" s="506"/>
      <c r="C53" s="81">
        <v>229.355005</v>
      </c>
      <c r="D53" s="83">
        <v>20.034023185325633</v>
      </c>
      <c r="E53" s="83">
        <v>18.478885087757767</v>
      </c>
      <c r="F53" s="360">
        <v>191.074996</v>
      </c>
      <c r="G53" s="506"/>
      <c r="H53" s="81">
        <v>321.755005</v>
      </c>
      <c r="I53" s="83">
        <v>22.91094092360617</v>
      </c>
      <c r="J53" s="83">
        <v>5.231443499544564</v>
      </c>
      <c r="K53" s="360">
        <v>261.778978</v>
      </c>
      <c r="M53" s="81">
        <v>648.383009</v>
      </c>
      <c r="N53" s="83">
        <v>31.676235532684526</v>
      </c>
      <c r="O53" s="83">
        <v>14.501074356027122</v>
      </c>
      <c r="P53" s="360">
        <v>492.407006</v>
      </c>
      <c r="R53" s="81">
        <v>287.026</v>
      </c>
      <c r="S53" s="83">
        <v>19.545352314471586</v>
      </c>
      <c r="T53" s="83">
        <v>7.775606790416711</v>
      </c>
      <c r="U53" s="360">
        <v>240.098</v>
      </c>
      <c r="W53" s="81">
        <v>293.454001</v>
      </c>
      <c r="X53" s="83">
        <v>-7.651786506668346</v>
      </c>
      <c r="Y53" s="83">
        <v>71.31380337845246</v>
      </c>
      <c r="Z53" s="360">
        <v>317.769007</v>
      </c>
    </row>
    <row r="54" spans="1:26" ht="12.75">
      <c r="A54" s="21"/>
      <c r="B54" s="506"/>
      <c r="C54" s="487"/>
      <c r="F54" s="487"/>
      <c r="G54" s="506"/>
      <c r="H54" s="487"/>
      <c r="I54" s="507"/>
      <c r="K54" s="487"/>
      <c r="M54" s="487"/>
      <c r="P54" s="487"/>
      <c r="R54" s="487"/>
      <c r="U54" s="487"/>
      <c r="W54" s="487"/>
      <c r="Z54" s="487"/>
    </row>
    <row r="55" spans="1:26" ht="12.75">
      <c r="A55" s="509" t="s">
        <v>202</v>
      </c>
      <c r="B55" s="506"/>
      <c r="C55" s="487"/>
      <c r="F55" s="487"/>
      <c r="G55" s="506"/>
      <c r="H55" s="487"/>
      <c r="I55" s="507"/>
      <c r="K55" s="487"/>
      <c r="M55" s="487"/>
      <c r="P55" s="487"/>
      <c r="R55" s="487"/>
      <c r="U55" s="487"/>
      <c r="W55" s="487"/>
      <c r="Z55" s="487"/>
    </row>
    <row r="56" spans="2:26" ht="12.75">
      <c r="B56" s="21"/>
      <c r="C56" s="487"/>
      <c r="F56" s="487"/>
      <c r="G56" s="21"/>
      <c r="H56" s="487"/>
      <c r="K56" s="487"/>
      <c r="M56" s="487"/>
      <c r="P56" s="487"/>
      <c r="R56" s="487"/>
      <c r="U56" s="487"/>
      <c r="W56" s="487"/>
      <c r="Z56" s="487"/>
    </row>
  </sheetData>
  <mergeCells count="15">
    <mergeCell ref="C7:F7"/>
    <mergeCell ref="C8:F8"/>
    <mergeCell ref="C36:F36"/>
    <mergeCell ref="W7:Z7"/>
    <mergeCell ref="W8:Z8"/>
    <mergeCell ref="W36:Z36"/>
    <mergeCell ref="H8:K8"/>
    <mergeCell ref="H36:K36"/>
    <mergeCell ref="M7:P7"/>
    <mergeCell ref="M8:P8"/>
    <mergeCell ref="M36:P36"/>
    <mergeCell ref="H7:K7"/>
    <mergeCell ref="R7:U7"/>
    <mergeCell ref="R8:U8"/>
    <mergeCell ref="R36:U36"/>
  </mergeCells>
  <printOptions/>
  <pageMargins left="0.1968503937007874" right="0.1968503937007874" top="0.5905511811023623" bottom="0.984251968503937" header="0" footer="0"/>
  <pageSetup fitToHeight="1" fitToWidth="1" horizontalDpi="300" verticalDpi="300" orientation="landscape" paperSize="9" scale="64" r:id="rId2"/>
  <headerFooter alignWithMargins="0">
    <oddFooter>&amp;R&amp;A
&amp;D</oddFooter>
  </headerFooter>
  <drawing r:id="rId1"/>
</worksheet>
</file>

<file path=xl/worksheets/sheet43.xml><?xml version="1.0" encoding="utf-8"?>
<worksheet xmlns="http://schemas.openxmlformats.org/spreadsheetml/2006/main" xmlns:r="http://schemas.openxmlformats.org/officeDocument/2006/relationships">
  <sheetPr codeName="Hoja19">
    <tabColor indexed="41"/>
    <pageSetUpPr fitToPage="1"/>
  </sheetPr>
  <dimension ref="A1:L85"/>
  <sheetViews>
    <sheetView zoomScale="90" zoomScaleNormal="90"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19.28125" style="2" customWidth="1"/>
    <col min="2" max="2" width="11.421875" style="2" customWidth="1"/>
    <col min="3" max="3" width="9.28125" style="2" customWidth="1"/>
    <col min="4" max="4" width="15.28125" style="2" customWidth="1"/>
    <col min="5" max="6" width="11.421875" style="2" customWidth="1"/>
    <col min="7" max="7" width="0.9921875" style="2" customWidth="1"/>
    <col min="8" max="8" width="11.421875" style="2" customWidth="1"/>
    <col min="9" max="9" width="9.00390625" style="2" customWidth="1"/>
    <col min="10" max="10" width="15.421875" style="2" bestFit="1" customWidth="1"/>
    <col min="11" max="16384" width="11.421875" style="2" customWidth="1"/>
  </cols>
  <sheetData>
    <row r="1" spans="2:8" ht="22.5" customHeight="1">
      <c r="B1" s="21"/>
      <c r="C1" s="15"/>
      <c r="D1" s="33"/>
      <c r="E1" s="15"/>
      <c r="F1" s="15"/>
      <c r="G1" s="21"/>
      <c r="H1" s="15"/>
    </row>
    <row r="2" spans="1:8" ht="18" customHeight="1">
      <c r="A2" s="77"/>
      <c r="B2" s="5"/>
      <c r="H2" s="5"/>
    </row>
    <row r="3" spans="1:10" ht="19.5">
      <c r="A3" s="50" t="s">
        <v>213</v>
      </c>
      <c r="B3" s="51"/>
      <c r="C3" s="39"/>
      <c r="D3" s="8"/>
      <c r="E3" s="8"/>
      <c r="F3" s="8"/>
      <c r="G3" s="8"/>
      <c r="H3" s="51"/>
      <c r="I3" s="39"/>
      <c r="J3" s="8"/>
    </row>
    <row r="4" spans="1:10" ht="18.75" customHeight="1">
      <c r="A4" s="53" t="s">
        <v>685</v>
      </c>
      <c r="B4" s="51"/>
      <c r="C4" s="39"/>
      <c r="D4" s="8"/>
      <c r="E4" s="8"/>
      <c r="F4" s="8"/>
      <c r="G4" s="8"/>
      <c r="H4" s="51"/>
      <c r="I4" s="39"/>
      <c r="J4" s="8"/>
    </row>
    <row r="5" spans="1:10" ht="12.75">
      <c r="A5" s="53"/>
      <c r="B5" s="86"/>
      <c r="C5" s="80"/>
      <c r="D5" s="87"/>
      <c r="E5" s="87"/>
      <c r="F5" s="87"/>
      <c r="G5" s="87"/>
      <c r="H5" s="86"/>
      <c r="I5" s="80"/>
      <c r="J5" s="87"/>
    </row>
    <row r="6" spans="2:10" ht="15.75" customHeight="1">
      <c r="B6" s="86"/>
      <c r="C6" s="80"/>
      <c r="D6" s="87"/>
      <c r="E6" s="87"/>
      <c r="F6" s="87"/>
      <c r="G6" s="87"/>
      <c r="H6" s="86"/>
      <c r="I6" s="80"/>
      <c r="J6" s="87"/>
    </row>
    <row r="7" spans="1:12" ht="12.75" customHeight="1">
      <c r="A7" s="67"/>
      <c r="B7" s="819" t="s">
        <v>881</v>
      </c>
      <c r="C7" s="819"/>
      <c r="D7" s="819"/>
      <c r="E7" s="819"/>
      <c r="F7" s="418"/>
      <c r="G7" s="99"/>
      <c r="H7" s="819" t="s">
        <v>883</v>
      </c>
      <c r="I7" s="819"/>
      <c r="J7" s="819"/>
      <c r="K7" s="819"/>
      <c r="L7" s="418"/>
    </row>
    <row r="8" spans="1:12" ht="12.75">
      <c r="A8" s="154"/>
      <c r="B8" s="88"/>
      <c r="C8" s="55"/>
      <c r="D8" s="89" t="s">
        <v>686</v>
      </c>
      <c r="E8" s="55"/>
      <c r="F8" s="55"/>
      <c r="G8" s="155"/>
      <c r="H8" s="88"/>
      <c r="I8" s="55"/>
      <c r="J8" s="89" t="s">
        <v>686</v>
      </c>
      <c r="K8" s="55"/>
      <c r="L8" s="55"/>
    </row>
    <row r="9" spans="1:12" ht="12.75">
      <c r="A9" s="88" t="s">
        <v>214</v>
      </c>
      <c r="B9" s="67">
        <v>2010</v>
      </c>
      <c r="C9" s="63" t="s">
        <v>758</v>
      </c>
      <c r="D9" s="90" t="s">
        <v>687</v>
      </c>
      <c r="E9" s="67">
        <v>2009</v>
      </c>
      <c r="F9" s="67">
        <v>2008</v>
      </c>
      <c r="G9" s="145"/>
      <c r="H9" s="67">
        <v>2010</v>
      </c>
      <c r="I9" s="63" t="s">
        <v>758</v>
      </c>
      <c r="J9" s="90" t="s">
        <v>687</v>
      </c>
      <c r="K9" s="67">
        <v>2009</v>
      </c>
      <c r="L9" s="67">
        <v>2008</v>
      </c>
    </row>
    <row r="10" spans="1:12" ht="12.75">
      <c r="A10" s="2" t="s">
        <v>849</v>
      </c>
      <c r="B10" s="251">
        <v>299.198002</v>
      </c>
      <c r="C10" s="233">
        <v>4.27218542696004</v>
      </c>
      <c r="D10" s="233">
        <v>4.3458011134894114</v>
      </c>
      <c r="E10" s="252">
        <v>286.939418</v>
      </c>
      <c r="F10" s="252">
        <v>278.430035</v>
      </c>
      <c r="G10" s="15"/>
      <c r="H10" s="251">
        <v>131.913691</v>
      </c>
      <c r="I10" s="233">
        <v>1.7621759595835007</v>
      </c>
      <c r="J10" s="233">
        <v>1.8340194386293307</v>
      </c>
      <c r="K10" s="252">
        <v>129.629393</v>
      </c>
      <c r="L10" s="252">
        <v>278.430035</v>
      </c>
    </row>
    <row r="11" spans="1:12" ht="12.75">
      <c r="A11" s="2" t="s">
        <v>850</v>
      </c>
      <c r="B11" s="251">
        <v>426.982967</v>
      </c>
      <c r="C11" s="233">
        <v>22.112319038875583</v>
      </c>
      <c r="D11" s="233">
        <v>6.105704184431682</v>
      </c>
      <c r="E11" s="252">
        <v>349.664121</v>
      </c>
      <c r="F11" s="252">
        <v>189.784142</v>
      </c>
      <c r="G11" s="15"/>
      <c r="H11" s="251">
        <v>220.986347</v>
      </c>
      <c r="I11" s="233">
        <v>54.52963611553583</v>
      </c>
      <c r="J11" s="233">
        <v>34.27372409052734</v>
      </c>
      <c r="K11" s="252">
        <v>143.005803</v>
      </c>
      <c r="L11" s="252">
        <v>189.784142</v>
      </c>
    </row>
    <row r="12" spans="1:12" ht="12.75">
      <c r="A12" s="2" t="s">
        <v>764</v>
      </c>
      <c r="B12" s="251">
        <v>424.919902</v>
      </c>
      <c r="C12" s="233">
        <v>4.510730866568458</v>
      </c>
      <c r="D12" s="233">
        <v>-11.547593036718172</v>
      </c>
      <c r="E12" s="252">
        <v>406.580165</v>
      </c>
      <c r="F12" s="252">
        <v>362.067615</v>
      </c>
      <c r="G12" s="15"/>
      <c r="H12" s="251">
        <v>222.795515</v>
      </c>
      <c r="I12" s="233">
        <v>37.23801095123471</v>
      </c>
      <c r="J12" s="233">
        <v>16.151062001277428</v>
      </c>
      <c r="K12" s="252">
        <v>162.342425</v>
      </c>
      <c r="L12" s="252">
        <v>362.067615</v>
      </c>
    </row>
    <row r="13" spans="1:12" ht="12.75">
      <c r="A13" s="2" t="s">
        <v>259</v>
      </c>
      <c r="B13" s="251">
        <v>515.363803</v>
      </c>
      <c r="C13" s="233">
        <v>16.887244919358714</v>
      </c>
      <c r="D13" s="233">
        <v>4.45465748816376</v>
      </c>
      <c r="E13" s="252">
        <v>440.906793</v>
      </c>
      <c r="F13" s="252">
        <v>342.213906</v>
      </c>
      <c r="G13" s="15"/>
      <c r="H13" s="251">
        <v>149.415193</v>
      </c>
      <c r="I13" s="233">
        <v>18.13027315219515</v>
      </c>
      <c r="J13" s="233">
        <v>5.565472488372691</v>
      </c>
      <c r="K13" s="252">
        <v>126.483406</v>
      </c>
      <c r="L13" s="252">
        <v>342.213906</v>
      </c>
    </row>
    <row r="14" spans="1:12" ht="12.75">
      <c r="A14" s="2" t="s">
        <v>724</v>
      </c>
      <c r="B14" s="251">
        <v>398.924996</v>
      </c>
      <c r="C14" s="233">
        <v>-23.688585580214884</v>
      </c>
      <c r="D14" s="233">
        <v>43.23721509595204</v>
      </c>
      <c r="E14" s="252">
        <v>522.759274</v>
      </c>
      <c r="F14" s="252">
        <v>558.896248</v>
      </c>
      <c r="G14" s="15"/>
      <c r="H14" s="251">
        <v>123.242787</v>
      </c>
      <c r="I14" s="233">
        <v>-34.58830906153075</v>
      </c>
      <c r="J14" s="233">
        <v>22.778334975537785</v>
      </c>
      <c r="K14" s="252">
        <v>188.410948</v>
      </c>
      <c r="L14" s="252">
        <v>558.896248</v>
      </c>
    </row>
    <row r="15" spans="1:12" ht="14.25">
      <c r="A15" s="2" t="s">
        <v>215</v>
      </c>
      <c r="B15" s="251">
        <v>63.318716</v>
      </c>
      <c r="C15" s="233">
        <v>23.997884081638787</v>
      </c>
      <c r="D15" s="233">
        <v>8.174969762244832</v>
      </c>
      <c r="E15" s="252">
        <v>51.064352</v>
      </c>
      <c r="F15" s="252">
        <v>38.990379</v>
      </c>
      <c r="G15" s="15"/>
      <c r="H15" s="251">
        <v>40.942299</v>
      </c>
      <c r="I15" s="233">
        <v>36.483538089369794</v>
      </c>
      <c r="J15" s="233">
        <v>15.038736571337363</v>
      </c>
      <c r="K15" s="252">
        <v>29.997975999999994</v>
      </c>
      <c r="L15" s="252">
        <v>38.990379</v>
      </c>
    </row>
    <row r="16" spans="1:12" ht="12.75">
      <c r="A16" s="138" t="s">
        <v>725</v>
      </c>
      <c r="B16" s="248">
        <v>2128.7083860000002</v>
      </c>
      <c r="C16" s="249">
        <v>3.4400980200669062</v>
      </c>
      <c r="D16" s="249">
        <v>6.437071096906366</v>
      </c>
      <c r="E16" s="248">
        <v>2057.914123</v>
      </c>
      <c r="F16" s="248">
        <v>1770.382325</v>
      </c>
      <c r="G16" s="21"/>
      <c r="H16" s="248">
        <v>889.2958320000001</v>
      </c>
      <c r="I16" s="249">
        <v>14.031298533773139</v>
      </c>
      <c r="J16" s="249">
        <v>16.485592481456244</v>
      </c>
      <c r="K16" s="248">
        <v>779.8699509999999</v>
      </c>
      <c r="L16" s="248">
        <v>1770.382325</v>
      </c>
    </row>
    <row r="17" ht="12.75">
      <c r="G17" s="15"/>
    </row>
    <row r="18" s="15" customFormat="1" ht="12.75">
      <c r="A18" s="60" t="s">
        <v>216</v>
      </c>
    </row>
    <row r="19" spans="2:9" ht="12.75">
      <c r="B19" s="15"/>
      <c r="C19" s="15"/>
      <c r="D19" s="15"/>
      <c r="E19" s="15"/>
      <c r="F19" s="15"/>
      <c r="G19" s="15"/>
      <c r="H19" s="15"/>
      <c r="I19" s="15"/>
    </row>
    <row r="20" spans="2:8" ht="12.75">
      <c r="B20" s="15"/>
      <c r="C20" s="15"/>
      <c r="D20" s="15"/>
      <c r="E20" s="15"/>
      <c r="F20" s="15"/>
      <c r="G20" s="15"/>
      <c r="H20" s="15"/>
    </row>
    <row r="80" ht="12.75">
      <c r="G80" s="15"/>
    </row>
    <row r="81" ht="12.75">
      <c r="G81" s="15"/>
    </row>
    <row r="82" ht="12.75">
      <c r="G82" s="15"/>
    </row>
    <row r="83" ht="12.75">
      <c r="G83" s="15"/>
    </row>
    <row r="84" ht="12.75">
      <c r="G84" s="15"/>
    </row>
    <row r="85" ht="12.75">
      <c r="G85" s="15"/>
    </row>
  </sheetData>
  <mergeCells count="2">
    <mergeCell ref="B7:E7"/>
    <mergeCell ref="H7:K7"/>
  </mergeCells>
  <printOptions horizontalCentered="1"/>
  <pageMargins left="0.3937007874015748" right="0.3937007874015748" top="0.5905511811023623" bottom="0.984251968503937" header="0" footer="0"/>
  <pageSetup fitToHeight="1" fitToWidth="1" horizontalDpi="300" verticalDpi="300" orientation="portrait" paperSize="9" scale="86" r:id="rId2"/>
  <headerFooter alignWithMargins="0">
    <oddFooter>&amp;R&amp;A
&amp;D</oddFooter>
  </headerFooter>
  <drawing r:id="rId1"/>
</worksheet>
</file>

<file path=xl/worksheets/sheet44.xml><?xml version="1.0" encoding="utf-8"?>
<worksheet xmlns="http://schemas.openxmlformats.org/spreadsheetml/2006/main" xmlns:r="http://schemas.openxmlformats.org/officeDocument/2006/relationships">
  <sheetPr codeName="Hoja33">
    <tabColor indexed="41"/>
    <pageSetUpPr fitToPage="1"/>
  </sheetPr>
  <dimension ref="A1:F109"/>
  <sheetViews>
    <sheetView zoomScale="95" zoomScaleNormal="95" workbookViewId="0" topLeftCell="A1">
      <pane xSplit="1" ySplit="8" topLeftCell="B9"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7.00390625" style="0" customWidth="1"/>
    <col min="2" max="2" width="14.7109375" style="25" bestFit="1" customWidth="1"/>
    <col min="3" max="3" width="13.421875" style="0" customWidth="1"/>
    <col min="4" max="4" width="11.7109375" style="0" customWidth="1"/>
    <col min="5" max="5" width="14.7109375" style="0" bestFit="1" customWidth="1"/>
    <col min="6" max="6" width="14.7109375" style="0" customWidth="1"/>
  </cols>
  <sheetData>
    <row r="1" spans="2:4" ht="22.5" customHeight="1">
      <c r="B1" s="8"/>
      <c r="C1" s="8"/>
      <c r="D1" s="19"/>
    </row>
    <row r="2" spans="2:6" ht="6" customHeight="1">
      <c r="B2" s="85"/>
      <c r="C2" s="19"/>
      <c r="D2" s="19"/>
      <c r="E2" s="19"/>
      <c r="F2" s="19"/>
    </row>
    <row r="3" ht="20.25" customHeight="1">
      <c r="A3" s="77" t="s">
        <v>681</v>
      </c>
    </row>
    <row r="4" spans="1:6" ht="14.25" customHeight="1">
      <c r="A4" s="77"/>
      <c r="B4" s="85"/>
      <c r="C4" s="19"/>
      <c r="D4" s="19"/>
      <c r="E4" s="19"/>
      <c r="F4" s="19"/>
    </row>
    <row r="5" spans="1:6" ht="18">
      <c r="A5" s="222" t="s">
        <v>200</v>
      </c>
      <c r="C5" s="39"/>
      <c r="D5" s="345"/>
      <c r="E5" s="349"/>
      <c r="F5" s="349"/>
    </row>
    <row r="6" spans="1:4" ht="12.75">
      <c r="A6" s="223" t="s">
        <v>685</v>
      </c>
      <c r="B6" s="51"/>
      <c r="C6" s="39"/>
      <c r="D6" s="8"/>
    </row>
    <row r="7" spans="1:6" ht="15.75" customHeight="1">
      <c r="A7" s="98"/>
      <c r="B7" s="819" t="s">
        <v>681</v>
      </c>
      <c r="C7" s="819"/>
      <c r="D7" s="819"/>
      <c r="E7" s="819"/>
      <c r="F7" s="819"/>
    </row>
    <row r="8" spans="1:6" ht="18.75" customHeight="1">
      <c r="A8" s="55"/>
      <c r="B8" s="67">
        <v>2010</v>
      </c>
      <c r="C8" s="63" t="s">
        <v>758</v>
      </c>
      <c r="D8" s="281" t="s">
        <v>806</v>
      </c>
      <c r="E8" s="67">
        <v>2009</v>
      </c>
      <c r="F8" s="67">
        <v>2008</v>
      </c>
    </row>
    <row r="9" spans="1:6" ht="12.75">
      <c r="A9" s="227" t="s">
        <v>912</v>
      </c>
      <c r="B9" s="248">
        <v>1793.590396</v>
      </c>
      <c r="C9" s="249">
        <v>6.799021007622219</v>
      </c>
      <c r="D9" s="249">
        <v>1.263329811304792</v>
      </c>
      <c r="E9" s="248">
        <v>1679.407151</v>
      </c>
      <c r="F9" s="248">
        <v>1470.910045</v>
      </c>
    </row>
    <row r="10" spans="1:6" ht="12.75">
      <c r="A10" s="318" t="s">
        <v>47</v>
      </c>
      <c r="B10" s="251">
        <v>645.527036</v>
      </c>
      <c r="C10" s="234">
        <v>5.78837865970383</v>
      </c>
      <c r="D10" s="234">
        <v>0.325974736214274</v>
      </c>
      <c r="E10" s="252">
        <v>610.206002</v>
      </c>
      <c r="F10" s="252">
        <v>584.409897</v>
      </c>
    </row>
    <row r="11" spans="1:6" ht="12.75">
      <c r="A11" s="296" t="s">
        <v>914</v>
      </c>
      <c r="B11" s="251">
        <v>156.303522</v>
      </c>
      <c r="C11" s="234">
        <v>0.09557599306468934</v>
      </c>
      <c r="D11" s="234">
        <v>-4.939110797611191</v>
      </c>
      <c r="E11" s="252">
        <v>156.154276</v>
      </c>
      <c r="F11" s="252">
        <v>149.302009</v>
      </c>
    </row>
    <row r="12" spans="1:6" ht="12.75">
      <c r="A12" s="419" t="s">
        <v>691</v>
      </c>
      <c r="B12" s="251">
        <v>-49.259466</v>
      </c>
      <c r="C12" s="234">
        <v>49.396303192984824</v>
      </c>
      <c r="D12" s="234">
        <v>42.26053986294149</v>
      </c>
      <c r="E12" s="252">
        <v>-32.972346</v>
      </c>
      <c r="F12" s="252">
        <v>22.735075</v>
      </c>
    </row>
    <row r="13" spans="1:6" ht="7.5" customHeight="1">
      <c r="A13" s="193"/>
      <c r="B13" s="251"/>
      <c r="C13" s="234"/>
      <c r="D13" s="234"/>
      <c r="E13" s="252"/>
      <c r="F13" s="252"/>
    </row>
    <row r="14" spans="1:6" ht="12.75">
      <c r="A14" s="143" t="s">
        <v>918</v>
      </c>
      <c r="B14" s="248">
        <v>2546.161488</v>
      </c>
      <c r="C14" s="249">
        <v>5.527465052447655</v>
      </c>
      <c r="D14" s="249">
        <v>0.06757261136418613</v>
      </c>
      <c r="E14" s="248">
        <v>2412.795083</v>
      </c>
      <c r="F14" s="248">
        <v>2227.357026</v>
      </c>
    </row>
    <row r="15" spans="1:6" ht="14.25" customHeight="1">
      <c r="A15" s="134" t="s">
        <v>919</v>
      </c>
      <c r="B15" s="251">
        <v>-1516.959763</v>
      </c>
      <c r="C15" s="234">
        <v>11.152267662979277</v>
      </c>
      <c r="D15" s="234">
        <v>5.54156511778594</v>
      </c>
      <c r="E15" s="252">
        <v>-1364.758268</v>
      </c>
      <c r="F15" s="252">
        <v>-1384.320144</v>
      </c>
    </row>
    <row r="16" spans="1:6" ht="14.25" customHeight="1">
      <c r="A16" s="242" t="s">
        <v>920</v>
      </c>
      <c r="B16" s="251">
        <v>-753.072919</v>
      </c>
      <c r="C16" s="234">
        <v>7.459747196926703</v>
      </c>
      <c r="D16" s="234">
        <v>2.007564950414009</v>
      </c>
      <c r="E16" s="252">
        <v>-700.795357</v>
      </c>
      <c r="F16" s="252">
        <v>-698.565471</v>
      </c>
    </row>
    <row r="17" spans="1:6" ht="12.75">
      <c r="A17" s="242" t="s">
        <v>921</v>
      </c>
      <c r="B17" s="251">
        <v>-564.747598</v>
      </c>
      <c r="C17" s="234">
        <v>23.175177179930696</v>
      </c>
      <c r="D17" s="234">
        <v>16.960080527363132</v>
      </c>
      <c r="E17" s="252">
        <v>-458.491403</v>
      </c>
      <c r="F17" s="252">
        <v>-441.393884</v>
      </c>
    </row>
    <row r="18" spans="1:6" ht="12.75">
      <c r="A18" s="242" t="s">
        <v>922</v>
      </c>
      <c r="B18" s="251">
        <v>-199.139246</v>
      </c>
      <c r="C18" s="234">
        <v>-3.0818199864479423</v>
      </c>
      <c r="D18" s="234">
        <v>-7.892573879799314</v>
      </c>
      <c r="E18" s="252">
        <v>-205.471508</v>
      </c>
      <c r="F18" s="252">
        <v>-244.360789</v>
      </c>
    </row>
    <row r="19" spans="1:6" ht="7.5" customHeight="1">
      <c r="A19" s="193"/>
      <c r="B19" s="251"/>
      <c r="C19" s="234"/>
      <c r="D19" s="234"/>
      <c r="E19" s="252"/>
      <c r="F19" s="252"/>
    </row>
    <row r="20" spans="1:6" ht="12.75">
      <c r="A20" s="227" t="s">
        <v>923</v>
      </c>
      <c r="B20" s="248">
        <v>1029.201725</v>
      </c>
      <c r="C20" s="249">
        <v>-1.7971782794672153</v>
      </c>
      <c r="D20" s="249">
        <v>-7.038921156007849</v>
      </c>
      <c r="E20" s="248">
        <v>1048.036815</v>
      </c>
      <c r="F20" s="248">
        <v>843.036882</v>
      </c>
    </row>
    <row r="21" spans="1:6" ht="12.75">
      <c r="A21" s="134" t="s">
        <v>0</v>
      </c>
      <c r="B21" s="251">
        <v>-703.337039</v>
      </c>
      <c r="C21" s="234">
        <v>-50.465405441870345</v>
      </c>
      <c r="D21" s="234">
        <v>-52.91924309479899</v>
      </c>
      <c r="E21" s="252">
        <v>-1419.890574</v>
      </c>
      <c r="F21" s="252">
        <v>-379.361336</v>
      </c>
    </row>
    <row r="22" spans="1:6" ht="12.75">
      <c r="A22" s="296" t="s">
        <v>201</v>
      </c>
      <c r="B22" s="251">
        <v>-22.360554999999998</v>
      </c>
      <c r="C22" s="234">
        <v>-97.88296733656843</v>
      </c>
      <c r="D22" s="234">
        <v>-97.98782899102925</v>
      </c>
      <c r="E22" s="252">
        <v>-1056.22154</v>
      </c>
      <c r="F22" s="252">
        <v>-16.563701</v>
      </c>
    </row>
    <row r="23" spans="1:6" ht="7.5" customHeight="1">
      <c r="A23" s="2"/>
      <c r="B23" s="251"/>
      <c r="C23" s="234"/>
      <c r="D23" s="234"/>
      <c r="E23" s="252"/>
      <c r="F23" s="252"/>
    </row>
    <row r="24" spans="1:6" ht="12.75">
      <c r="A24" s="227" t="s">
        <v>3</v>
      </c>
      <c r="B24" s="248">
        <v>303.504131</v>
      </c>
      <c r="C24" s="249" t="s">
        <v>224</v>
      </c>
      <c r="D24" s="249" t="s">
        <v>224</v>
      </c>
      <c r="E24" s="248">
        <v>-1428.075299</v>
      </c>
      <c r="F24" s="248">
        <v>447.111845</v>
      </c>
    </row>
    <row r="25" spans="1:6" ht="12.75">
      <c r="A25" s="134" t="s">
        <v>4</v>
      </c>
      <c r="B25" s="251">
        <v>-67.849623</v>
      </c>
      <c r="C25" s="234" t="s">
        <v>224</v>
      </c>
      <c r="D25" s="234" t="s">
        <v>224</v>
      </c>
      <c r="E25" s="252">
        <v>478.384023</v>
      </c>
      <c r="F25" s="252">
        <v>-139.419221</v>
      </c>
    </row>
    <row r="26" spans="1:6" ht="7.5" customHeight="1">
      <c r="A26" s="2"/>
      <c r="B26" s="251"/>
      <c r="C26" s="234"/>
      <c r="D26" s="234"/>
      <c r="E26" s="252"/>
      <c r="F26" s="252"/>
    </row>
    <row r="27" spans="1:6" ht="12.75">
      <c r="A27" s="227" t="s">
        <v>5</v>
      </c>
      <c r="B27" s="248">
        <v>235.654508</v>
      </c>
      <c r="C27" s="249" t="s">
        <v>224</v>
      </c>
      <c r="D27" s="249" t="s">
        <v>224</v>
      </c>
      <c r="E27" s="248">
        <v>-949.691276</v>
      </c>
      <c r="F27" s="248">
        <v>307.692624</v>
      </c>
    </row>
    <row r="28" spans="1:6" ht="12.75">
      <c r="A28" s="318" t="s">
        <v>6</v>
      </c>
      <c r="B28" s="251">
        <v>0</v>
      </c>
      <c r="C28" s="234">
        <v>0</v>
      </c>
      <c r="D28" s="234">
        <v>0</v>
      </c>
      <c r="E28" s="252">
        <v>0</v>
      </c>
      <c r="F28" s="252">
        <v>0</v>
      </c>
    </row>
    <row r="29" spans="1:6" ht="7.5" customHeight="1">
      <c r="A29" s="2"/>
      <c r="B29" s="251"/>
      <c r="C29" s="234"/>
      <c r="D29" s="234"/>
      <c r="E29" s="252"/>
      <c r="F29" s="252"/>
    </row>
    <row r="30" spans="1:6" ht="12.75" customHeight="1">
      <c r="A30" s="227" t="s">
        <v>7</v>
      </c>
      <c r="B30" s="248">
        <v>235.650508</v>
      </c>
      <c r="C30" s="249" t="s">
        <v>224</v>
      </c>
      <c r="D30" s="249" t="s">
        <v>224</v>
      </c>
      <c r="E30" s="248">
        <v>-949.696276</v>
      </c>
      <c r="F30" s="248">
        <v>307.690624</v>
      </c>
    </row>
    <row r="31" spans="1:6" ht="13.5" customHeight="1">
      <c r="A31" s="54" t="s">
        <v>227</v>
      </c>
      <c r="B31" s="251">
        <v>0</v>
      </c>
      <c r="C31" s="234" t="s">
        <v>224</v>
      </c>
      <c r="D31" s="234" t="s">
        <v>224</v>
      </c>
      <c r="E31" s="252">
        <v>-1050.020033</v>
      </c>
      <c r="F31" s="252">
        <v>0</v>
      </c>
    </row>
    <row r="32" spans="1:6" ht="8.25" customHeight="1">
      <c r="A32" s="53"/>
      <c r="B32" s="251"/>
      <c r="C32" s="234"/>
      <c r="D32" s="234"/>
      <c r="E32" s="252"/>
      <c r="F32" s="252"/>
    </row>
    <row r="33" spans="1:6" ht="12.75" customHeight="1">
      <c r="A33" s="385" t="s">
        <v>9</v>
      </c>
      <c r="B33" s="248">
        <v>235.650508</v>
      </c>
      <c r="C33" s="249">
        <v>134.89003506916112</v>
      </c>
      <c r="D33" s="249">
        <v>116.79294694439903</v>
      </c>
      <c r="E33" s="248">
        <v>100.323757</v>
      </c>
      <c r="F33" s="248">
        <v>307.690624</v>
      </c>
    </row>
    <row r="34" spans="2:6" ht="8.25" customHeight="1">
      <c r="B34" s="251"/>
      <c r="C34" s="234"/>
      <c r="D34" s="234"/>
      <c r="E34" s="252"/>
      <c r="F34" s="252"/>
    </row>
    <row r="35" spans="1:6" ht="12.75">
      <c r="A35" s="467" t="s">
        <v>202</v>
      </c>
      <c r="B35" s="46"/>
      <c r="C35" s="80"/>
      <c r="D35" s="8"/>
      <c r="E35" s="19"/>
      <c r="F35" s="19"/>
    </row>
    <row r="36" spans="1:4" s="19" customFormat="1" ht="12.75">
      <c r="A36" s="467" t="s">
        <v>228</v>
      </c>
      <c r="B36" s="46"/>
      <c r="C36" s="80"/>
      <c r="D36" s="8"/>
    </row>
    <row r="37" spans="1:4" s="19" customFormat="1" ht="12.75">
      <c r="A37" s="228"/>
      <c r="B37" s="46"/>
      <c r="C37" s="80"/>
      <c r="D37" s="8"/>
    </row>
    <row r="38" spans="2:6" ht="10.5" customHeight="1">
      <c r="B38" s="46"/>
      <c r="C38" s="80"/>
      <c r="D38" s="8"/>
      <c r="E38" s="19"/>
      <c r="F38" s="19"/>
    </row>
    <row r="39" spans="1:4" ht="18">
      <c r="A39" s="12" t="s">
        <v>203</v>
      </c>
      <c r="B39" s="42"/>
      <c r="C39" s="39"/>
      <c r="D39" s="8"/>
    </row>
    <row r="40" spans="1:4" ht="12.75">
      <c r="A40" s="53" t="s">
        <v>685</v>
      </c>
      <c r="B40" s="42"/>
      <c r="C40" s="39"/>
      <c r="D40" s="8"/>
    </row>
    <row r="41" spans="1:6" ht="15.75" customHeight="1">
      <c r="A41" s="91"/>
      <c r="B41" s="62">
        <v>40543</v>
      </c>
      <c r="C41" s="272" t="s">
        <v>819</v>
      </c>
      <c r="D41" s="281" t="s">
        <v>296</v>
      </c>
      <c r="E41" s="62">
        <v>40178</v>
      </c>
      <c r="F41" s="62">
        <v>39813</v>
      </c>
    </row>
    <row r="42" spans="1:6" ht="12.75">
      <c r="A42" s="193" t="s">
        <v>54</v>
      </c>
      <c r="B42" s="251">
        <v>2283.950179</v>
      </c>
      <c r="C42" s="234">
        <v>162.27284811305776</v>
      </c>
      <c r="D42" s="234">
        <v>143.2658982642463</v>
      </c>
      <c r="E42" s="252">
        <v>870.829823</v>
      </c>
      <c r="F42" s="252">
        <v>699.051484</v>
      </c>
    </row>
    <row r="43" spans="1:6" ht="12.75">
      <c r="A43" s="193" t="s">
        <v>698</v>
      </c>
      <c r="B43" s="251">
        <v>7469.385696</v>
      </c>
      <c r="C43" s="234">
        <v>7.423212729381867</v>
      </c>
      <c r="D43" s="234">
        <v>-0.3617624631612304</v>
      </c>
      <c r="E43" s="252">
        <v>6953.232459</v>
      </c>
      <c r="F43" s="252">
        <v>9717.494112</v>
      </c>
    </row>
    <row r="44" spans="1:6" ht="12.75">
      <c r="A44" s="193" t="s">
        <v>93</v>
      </c>
      <c r="B44" s="251">
        <v>39728.704194</v>
      </c>
      <c r="C44" s="234">
        <v>-6.381821455557491</v>
      </c>
      <c r="D44" s="234">
        <v>-13.166343893046339</v>
      </c>
      <c r="E44" s="252">
        <v>42436.954886</v>
      </c>
      <c r="F44" s="252">
        <v>42594.981008</v>
      </c>
    </row>
    <row r="45" spans="1:6" ht="12.75">
      <c r="A45" s="229" t="s">
        <v>699</v>
      </c>
      <c r="B45" s="251">
        <v>38407.503454</v>
      </c>
      <c r="C45" s="234">
        <v>-4.114691507384283</v>
      </c>
      <c r="D45" s="234">
        <v>-11.06351316801395</v>
      </c>
      <c r="E45" s="252">
        <v>40055.670736</v>
      </c>
      <c r="F45" s="252">
        <v>40926.119324</v>
      </c>
    </row>
    <row r="46" spans="1:6" ht="12.75">
      <c r="A46" s="229" t="s">
        <v>700</v>
      </c>
      <c r="B46" s="251">
        <v>1321.2007400000002</v>
      </c>
      <c r="C46" s="234">
        <v>-44.517300045859685</v>
      </c>
      <c r="D46" s="234">
        <v>-48.538139038231144</v>
      </c>
      <c r="E46" s="252">
        <v>2381.2841499999995</v>
      </c>
      <c r="F46" s="252">
        <v>1668.8616840000032</v>
      </c>
    </row>
    <row r="47" spans="1:6" ht="12.75">
      <c r="A47" s="229" t="s">
        <v>701</v>
      </c>
      <c r="B47" s="251">
        <v>4882.608478000002</v>
      </c>
      <c r="C47" s="234">
        <v>-80.13699748996204</v>
      </c>
      <c r="D47" s="234">
        <v>-81.57647205017714</v>
      </c>
      <c r="E47" s="252">
        <v>24581.422046</v>
      </c>
      <c r="F47" s="252">
        <v>18851.752403</v>
      </c>
    </row>
    <row r="48" spans="1:6" ht="12.75">
      <c r="A48" s="15" t="s">
        <v>99</v>
      </c>
      <c r="B48" s="251">
        <v>795.416207</v>
      </c>
      <c r="C48" s="234">
        <v>11.811754041009026</v>
      </c>
      <c r="D48" s="234">
        <v>3.708740664071297</v>
      </c>
      <c r="E48" s="252">
        <v>711.388721</v>
      </c>
      <c r="F48" s="252">
        <v>771.505164</v>
      </c>
    </row>
    <row r="49" spans="1:6" ht="12.75">
      <c r="A49" s="193" t="s">
        <v>61</v>
      </c>
      <c r="B49" s="251">
        <v>2452.84137</v>
      </c>
      <c r="C49" s="234">
        <v>4.712318068137433</v>
      </c>
      <c r="D49" s="234">
        <v>-2.8761981989607</v>
      </c>
      <c r="E49" s="252">
        <v>2342.45733</v>
      </c>
      <c r="F49" s="252">
        <v>1488.800411</v>
      </c>
    </row>
    <row r="50" spans="1:6" ht="12.75">
      <c r="A50" s="227" t="s">
        <v>204</v>
      </c>
      <c r="B50" s="248">
        <v>57612.906124</v>
      </c>
      <c r="C50" s="249">
        <v>-26.0389556087261</v>
      </c>
      <c r="D50" s="249">
        <v>-31.398922797275</v>
      </c>
      <c r="E50" s="248">
        <v>77896.285265</v>
      </c>
      <c r="F50" s="248">
        <v>74123.584582</v>
      </c>
    </row>
    <row r="51" spans="1:6" ht="12.75">
      <c r="A51" s="229" t="s">
        <v>63</v>
      </c>
      <c r="B51" s="251">
        <v>6689.630463</v>
      </c>
      <c r="C51" s="234">
        <v>-8.106424455975569</v>
      </c>
      <c r="D51" s="234">
        <v>-14.765964673437182</v>
      </c>
      <c r="E51" s="252">
        <v>7279.758594</v>
      </c>
      <c r="F51" s="252">
        <v>11034.387765</v>
      </c>
    </row>
    <row r="52" spans="1:6" ht="12.75">
      <c r="A52" s="15" t="s">
        <v>64</v>
      </c>
      <c r="B52" s="251">
        <v>42342.526443</v>
      </c>
      <c r="C52" s="234">
        <v>-31.925082121667494</v>
      </c>
      <c r="D52" s="234">
        <v>-36.85848090127961</v>
      </c>
      <c r="E52" s="252">
        <v>62199.893533</v>
      </c>
      <c r="F52" s="252">
        <v>55532.596896</v>
      </c>
    </row>
    <row r="53" spans="1:6" ht="12.75">
      <c r="A53" s="2" t="s">
        <v>703</v>
      </c>
      <c r="B53" s="251">
        <v>500.828</v>
      </c>
      <c r="C53" s="234">
        <v>-1.7061122112729477</v>
      </c>
      <c r="D53" s="234">
        <v>-8.829483878066469</v>
      </c>
      <c r="E53" s="252">
        <v>509.521</v>
      </c>
      <c r="F53" s="252">
        <v>661.517</v>
      </c>
    </row>
    <row r="54" spans="1:6" ht="12.75">
      <c r="A54" s="229" t="s">
        <v>704</v>
      </c>
      <c r="B54" s="251">
        <v>1141.004581</v>
      </c>
      <c r="C54" s="234">
        <v>2.018504818200628</v>
      </c>
      <c r="D54" s="234">
        <v>-5.374790423417908</v>
      </c>
      <c r="E54" s="252">
        <v>1118.429037</v>
      </c>
      <c r="F54" s="252">
        <v>1460.31842</v>
      </c>
    </row>
    <row r="55" spans="1:6" ht="12.75">
      <c r="A55" s="229" t="s">
        <v>701</v>
      </c>
      <c r="B55" s="251">
        <v>0</v>
      </c>
      <c r="C55" s="234">
        <v>0</v>
      </c>
      <c r="D55" s="234">
        <v>0</v>
      </c>
      <c r="E55" s="252">
        <v>0</v>
      </c>
      <c r="F55" s="252">
        <v>0</v>
      </c>
    </row>
    <row r="56" spans="1:6" ht="12.75">
      <c r="A56" s="229" t="s">
        <v>101</v>
      </c>
      <c r="B56" s="251">
        <v>360.124995</v>
      </c>
      <c r="C56" s="234">
        <v>92.85333486677064</v>
      </c>
      <c r="D56" s="234">
        <v>78.87722658750269</v>
      </c>
      <c r="E56" s="252">
        <v>186.735166</v>
      </c>
      <c r="F56" s="252">
        <v>450.706578</v>
      </c>
    </row>
    <row r="57" spans="1:6" ht="12.75">
      <c r="A57" s="229" t="s">
        <v>66</v>
      </c>
      <c r="B57" s="251">
        <v>3838.212707</v>
      </c>
      <c r="C57" s="234">
        <v>6.117649024800742</v>
      </c>
      <c r="D57" s="234">
        <v>-1.572711789330239</v>
      </c>
      <c r="E57" s="252">
        <v>3616.940954</v>
      </c>
      <c r="F57" s="252">
        <v>2453.454937</v>
      </c>
    </row>
    <row r="58" spans="1:6" ht="12.75">
      <c r="A58" s="229" t="s">
        <v>705</v>
      </c>
      <c r="B58" s="251">
        <v>2740.578935</v>
      </c>
      <c r="C58" s="234">
        <v>-8.188525104156197</v>
      </c>
      <c r="D58" s="234">
        <v>-14.842115473501782</v>
      </c>
      <c r="E58" s="252">
        <v>2985.006981</v>
      </c>
      <c r="F58" s="252">
        <v>2530.602986</v>
      </c>
    </row>
    <row r="59" spans="1:6" ht="12.75">
      <c r="A59" s="15"/>
      <c r="B59" s="251"/>
      <c r="C59" s="234"/>
      <c r="D59" s="234"/>
      <c r="E59" s="252"/>
      <c r="F59" s="252"/>
    </row>
    <row r="60" spans="1:6" ht="12.75">
      <c r="A60" s="228" t="s">
        <v>202</v>
      </c>
      <c r="B60" s="251"/>
      <c r="C60" s="234"/>
      <c r="D60" s="234"/>
      <c r="E60" s="252"/>
      <c r="F60" s="252"/>
    </row>
    <row r="61" spans="1:4" ht="12.75">
      <c r="A61" s="228"/>
      <c r="B61" s="42"/>
      <c r="C61" s="39"/>
      <c r="D61" s="8"/>
    </row>
    <row r="62" spans="1:4" ht="12.75">
      <c r="A62" s="228"/>
      <c r="B62" s="42"/>
      <c r="C62" s="39"/>
      <c r="D62" s="8"/>
    </row>
    <row r="63" spans="2:4" ht="12.75">
      <c r="B63" s="42"/>
      <c r="C63" s="39"/>
      <c r="D63" s="8"/>
    </row>
    <row r="64" spans="1:4" ht="22.5">
      <c r="A64" s="77" t="s">
        <v>681</v>
      </c>
      <c r="B64" s="42"/>
      <c r="C64" s="39"/>
      <c r="D64" s="8"/>
    </row>
    <row r="65" spans="1:4" ht="12.75">
      <c r="A65" s="53"/>
      <c r="B65" s="42"/>
      <c r="C65" s="39"/>
      <c r="D65" s="8"/>
    </row>
    <row r="66" spans="1:6" ht="21.75" customHeight="1">
      <c r="A66" s="12" t="s">
        <v>706</v>
      </c>
      <c r="B66" s="362"/>
      <c r="C66" s="82"/>
      <c r="D66" s="168"/>
      <c r="E66" s="185"/>
      <c r="F66" s="185"/>
    </row>
    <row r="67" spans="1:6" ht="15.75" customHeight="1">
      <c r="A67" s="53" t="s">
        <v>707</v>
      </c>
      <c r="B67" s="363"/>
      <c r="C67" s="336"/>
      <c r="D67" s="82"/>
      <c r="E67" s="137"/>
      <c r="F67" s="137"/>
    </row>
    <row r="68" spans="1:6" ht="15.75" customHeight="1">
      <c r="A68" s="98"/>
      <c r="B68" s="819" t="s">
        <v>681</v>
      </c>
      <c r="C68" s="819"/>
      <c r="D68" s="819"/>
      <c r="E68" s="819"/>
      <c r="F68" s="418"/>
    </row>
    <row r="69" spans="1:6" ht="15" customHeight="1">
      <c r="A69" s="91"/>
      <c r="B69" s="62">
        <v>40543</v>
      </c>
      <c r="C69" s="272" t="s">
        <v>819</v>
      </c>
      <c r="D69" s="281" t="s">
        <v>806</v>
      </c>
      <c r="E69" s="353">
        <v>40178</v>
      </c>
      <c r="F69" s="353">
        <v>39813</v>
      </c>
    </row>
    <row r="70" spans="1:6" ht="14.25" customHeight="1">
      <c r="A70" s="15" t="s">
        <v>708</v>
      </c>
      <c r="B70" s="251">
        <v>39570.148446</v>
      </c>
      <c r="C70" s="234">
        <v>-3.7748965917632216</v>
      </c>
      <c r="D70" s="234">
        <v>-10.74834323743783</v>
      </c>
      <c r="E70" s="252">
        <v>41122.479524</v>
      </c>
      <c r="F70" s="252">
        <v>41574.168653</v>
      </c>
    </row>
    <row r="71" spans="1:6" ht="7.5" customHeight="1">
      <c r="A71" s="2"/>
      <c r="B71" s="251"/>
      <c r="C71" s="234"/>
      <c r="D71" s="234"/>
      <c r="E71" s="252"/>
      <c r="F71" s="252"/>
    </row>
    <row r="72" spans="1:6" ht="14.25">
      <c r="A72" s="15" t="s">
        <v>205</v>
      </c>
      <c r="B72" s="251">
        <v>41353.788643</v>
      </c>
      <c r="C72" s="234">
        <v>-32.165549853568244</v>
      </c>
      <c r="D72" s="234">
        <v>-37.081521903337546</v>
      </c>
      <c r="E72" s="252">
        <v>60962.812484999995</v>
      </c>
      <c r="F72" s="252">
        <v>50516.970844999996</v>
      </c>
    </row>
    <row r="73" spans="1:6" ht="9" customHeight="1">
      <c r="A73" s="2"/>
      <c r="B73" s="233"/>
      <c r="C73" s="234"/>
      <c r="D73" s="83"/>
      <c r="E73" s="136"/>
      <c r="F73" s="136"/>
    </row>
    <row r="74" spans="1:6" ht="12.75">
      <c r="A74" s="193" t="s">
        <v>713</v>
      </c>
      <c r="B74" s="233">
        <v>59.578301303723116</v>
      </c>
      <c r="C74" s="234"/>
      <c r="D74" s="158"/>
      <c r="E74" s="234">
        <v>56.563372398086074</v>
      </c>
      <c r="F74" s="234">
        <v>62.15079701371593</v>
      </c>
    </row>
    <row r="75" spans="1:6" ht="12.75">
      <c r="A75" s="193" t="s">
        <v>714</v>
      </c>
      <c r="B75" s="233">
        <v>4.4349312147118285</v>
      </c>
      <c r="C75" s="234"/>
      <c r="D75" s="233"/>
      <c r="E75" s="234">
        <v>4.20350788819943</v>
      </c>
      <c r="F75" s="234">
        <v>2.455980484925728</v>
      </c>
    </row>
    <row r="76" spans="1:6" ht="12.75">
      <c r="A76" s="193" t="s">
        <v>715</v>
      </c>
      <c r="B76" s="251">
        <v>61.071325117822305</v>
      </c>
      <c r="C76" s="252"/>
      <c r="D76" s="285"/>
      <c r="E76" s="252">
        <v>58.05137969127324</v>
      </c>
      <c r="F76" s="252">
        <v>60.19644339348631</v>
      </c>
    </row>
    <row r="77" spans="1:6" ht="12.75">
      <c r="A77" s="43"/>
      <c r="B77" s="187"/>
      <c r="C77" s="15"/>
      <c r="D77" s="234"/>
      <c r="E77" s="45"/>
      <c r="F77" s="45"/>
    </row>
    <row r="78" spans="1:6" ht="12.75">
      <c r="A78" s="228" t="s">
        <v>202</v>
      </c>
      <c r="B78" s="187"/>
      <c r="C78" s="15"/>
      <c r="D78" s="15"/>
      <c r="E78" s="45"/>
      <c r="F78" s="45"/>
    </row>
    <row r="79" spans="1:6" ht="12.75">
      <c r="A79" s="60" t="s">
        <v>217</v>
      </c>
      <c r="B79" s="359"/>
      <c r="C79" s="359"/>
      <c r="D79" s="359"/>
      <c r="E79" s="359"/>
      <c r="F79" s="359"/>
    </row>
    <row r="80" spans="2:6" ht="12.75">
      <c r="B80" s="359"/>
      <c r="C80" s="359"/>
      <c r="D80" s="359"/>
      <c r="E80" s="359"/>
      <c r="F80" s="359"/>
    </row>
    <row r="81" spans="2:6" ht="12.75">
      <c r="B81" s="94"/>
      <c r="E81" s="96"/>
      <c r="F81" s="96"/>
    </row>
    <row r="82" spans="2:6" ht="12.75">
      <c r="B82" s="94"/>
      <c r="C82" s="93"/>
      <c r="D82" s="93"/>
      <c r="E82" s="92"/>
      <c r="F82" s="92"/>
    </row>
    <row r="83" spans="2:6" ht="12.75">
      <c r="B83" s="92"/>
      <c r="C83" s="95"/>
      <c r="D83" s="95"/>
      <c r="E83" s="96"/>
      <c r="F83" s="96"/>
    </row>
    <row r="84" spans="2:6" ht="12.75">
      <c r="B84" s="94"/>
      <c r="E84" s="96"/>
      <c r="F84" s="96"/>
    </row>
    <row r="85" spans="2:6" ht="12.75">
      <c r="B85" s="94"/>
      <c r="C85" s="93"/>
      <c r="D85" s="93"/>
      <c r="E85" s="92"/>
      <c r="F85" s="92"/>
    </row>
    <row r="86" spans="2:6" ht="12.75">
      <c r="B86" s="92"/>
      <c r="C86" s="95"/>
      <c r="D86" s="95"/>
      <c r="E86" s="96"/>
      <c r="F86" s="96"/>
    </row>
    <row r="87" ht="12.75">
      <c r="B87" s="94"/>
    </row>
    <row r="97" ht="12.75">
      <c r="A97" s="19"/>
    </row>
    <row r="98" ht="12.75">
      <c r="A98" s="19"/>
    </row>
    <row r="99" spans="1:2" ht="12.75">
      <c r="A99" s="19"/>
      <c r="B99"/>
    </row>
    <row r="100" spans="1:6" ht="12.75">
      <c r="A100" s="19"/>
      <c r="B100"/>
      <c r="C100" s="19"/>
      <c r="D100" s="19"/>
      <c r="E100" s="19"/>
      <c r="F100" s="19"/>
    </row>
    <row r="101" spans="1:6" ht="12.75">
      <c r="A101" s="19"/>
      <c r="B101" s="84"/>
      <c r="C101" s="19"/>
      <c r="D101" s="19"/>
      <c r="E101" s="19"/>
      <c r="F101" s="19"/>
    </row>
    <row r="102" spans="1:6" ht="12.75">
      <c r="A102" s="19"/>
      <c r="B102" s="85"/>
      <c r="C102" s="19"/>
      <c r="D102" s="19"/>
      <c r="E102" s="19"/>
      <c r="F102" s="19"/>
    </row>
    <row r="103" spans="1:6" ht="12.75">
      <c r="A103" s="19"/>
      <c r="B103" s="85"/>
      <c r="C103" s="19"/>
      <c r="D103" s="19"/>
      <c r="E103" s="19"/>
      <c r="F103" s="19"/>
    </row>
    <row r="104" spans="1:6" ht="12.75">
      <c r="A104" s="19"/>
      <c r="B104" s="85"/>
      <c r="C104" s="19"/>
      <c r="D104" s="19"/>
      <c r="E104" s="19"/>
      <c r="F104" s="19"/>
    </row>
    <row r="105" spans="1:6" ht="12.75">
      <c r="A105" s="19"/>
      <c r="B105" s="85"/>
      <c r="C105" s="19"/>
      <c r="D105" s="19"/>
      <c r="E105" s="19"/>
      <c r="F105" s="19"/>
    </row>
    <row r="106" spans="2:6" ht="12.75">
      <c r="B106" s="85"/>
      <c r="C106" s="19"/>
      <c r="D106" s="19"/>
      <c r="E106" s="19"/>
      <c r="F106" s="19"/>
    </row>
    <row r="107" spans="2:6" ht="12.75">
      <c r="B107" s="85"/>
      <c r="C107" s="19"/>
      <c r="D107" s="19"/>
      <c r="E107" s="19"/>
      <c r="F107" s="19"/>
    </row>
    <row r="108" spans="2:6" ht="12.75">
      <c r="B108" s="85"/>
      <c r="C108" s="19"/>
      <c r="D108" s="19"/>
      <c r="E108" s="19"/>
      <c r="F108" s="19"/>
    </row>
    <row r="109" ht="12.75">
      <c r="B109" s="85"/>
    </row>
  </sheetData>
  <mergeCells count="2">
    <mergeCell ref="B68:E68"/>
    <mergeCell ref="B7:F7"/>
  </mergeCells>
  <printOptions horizontalCentered="1"/>
  <pageMargins left="0.1968503937007874" right="0.1968503937007874" top="0.5905511811023623" bottom="0.3937007874015748" header="0" footer="0"/>
  <pageSetup fitToHeight="0" fitToWidth="1" horizontalDpi="600" verticalDpi="600" orientation="portrait" paperSize="9" scale="95" r:id="rId2"/>
  <headerFooter alignWithMargins="0">
    <oddFooter>&amp;R&amp;A
&amp;D
</oddFooter>
  </headerFooter>
  <rowBreaks count="1" manualBreakCount="1">
    <brk id="62" max="4" man="1"/>
  </rowBreaks>
  <drawing r:id="rId1"/>
</worksheet>
</file>

<file path=xl/worksheets/sheet45.xml><?xml version="1.0" encoding="utf-8"?>
<worksheet xmlns="http://schemas.openxmlformats.org/spreadsheetml/2006/main" xmlns:r="http://schemas.openxmlformats.org/officeDocument/2006/relationships">
  <sheetPr codeName="Hoja32">
    <tabColor indexed="41"/>
  </sheetPr>
  <dimension ref="A1:Y103"/>
  <sheetViews>
    <sheetView zoomScale="84" zoomScaleNormal="84"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4.00390625" style="0" customWidth="1"/>
    <col min="2" max="2" width="10.7109375" style="25" customWidth="1"/>
    <col min="3" max="3" width="9.57421875" style="0" customWidth="1"/>
    <col min="4" max="5" width="10.7109375" style="0" customWidth="1"/>
    <col min="6" max="6" width="1.28515625" style="19" customWidth="1"/>
    <col min="7" max="7" width="10.7109375" style="25" customWidth="1"/>
    <col min="8" max="8" width="8.57421875" style="0" customWidth="1"/>
    <col min="9" max="9" width="10.7109375" style="0" customWidth="1"/>
    <col min="10" max="10" width="10.7109375" style="25" customWidth="1"/>
    <col min="11" max="11" width="8.7109375" style="0" customWidth="1"/>
    <col min="12" max="12" width="10.7109375" style="0" customWidth="1"/>
  </cols>
  <sheetData>
    <row r="1" ht="22.5" customHeight="1">
      <c r="B1" s="182"/>
    </row>
    <row r="2" spans="2:7" ht="6.75" customHeight="1">
      <c r="B2" s="85"/>
      <c r="C2" s="19"/>
      <c r="D2" s="19"/>
      <c r="E2" s="19"/>
      <c r="G2" s="85"/>
    </row>
    <row r="3" ht="26.25" customHeight="1">
      <c r="A3" s="77" t="s">
        <v>867</v>
      </c>
    </row>
    <row r="4" spans="1:5" ht="14.25" customHeight="1">
      <c r="A4" s="77"/>
      <c r="B4" s="316"/>
      <c r="C4" s="338"/>
      <c r="D4" s="316"/>
      <c r="E4" s="316"/>
    </row>
    <row r="5" spans="1:12" ht="18">
      <c r="A5" s="222" t="s">
        <v>200</v>
      </c>
      <c r="B5" s="337"/>
      <c r="C5" s="39"/>
      <c r="D5" s="337"/>
      <c r="E5" s="337"/>
      <c r="F5" s="8"/>
      <c r="I5" s="186"/>
      <c r="L5" s="186"/>
    </row>
    <row r="6" spans="1:12" ht="12.75">
      <c r="A6" s="223" t="s">
        <v>685</v>
      </c>
      <c r="B6" s="339"/>
      <c r="C6" s="340"/>
      <c r="D6" s="337"/>
      <c r="E6" s="337"/>
      <c r="F6" s="8"/>
      <c r="G6" s="85"/>
      <c r="H6" s="19"/>
      <c r="I6" s="19"/>
      <c r="J6" s="85"/>
      <c r="K6" s="19"/>
      <c r="L6" s="19"/>
    </row>
    <row r="7" spans="1:12" ht="12.75" customHeight="1">
      <c r="A7" s="98"/>
      <c r="B7" s="819" t="s">
        <v>868</v>
      </c>
      <c r="C7" s="819"/>
      <c r="D7" s="819"/>
      <c r="E7" s="418"/>
      <c r="F7" s="99"/>
      <c r="G7" s="826" t="s">
        <v>229</v>
      </c>
      <c r="H7" s="826"/>
      <c r="I7" s="826"/>
      <c r="J7" s="826"/>
      <c r="K7" s="826"/>
      <c r="L7" s="826"/>
    </row>
    <row r="8" spans="1:12" ht="24" customHeight="1">
      <c r="A8" s="98"/>
      <c r="B8" s="819" t="s">
        <v>823</v>
      </c>
      <c r="C8" s="819"/>
      <c r="D8" s="819"/>
      <c r="E8" s="418"/>
      <c r="F8" s="8"/>
      <c r="G8" s="824" t="s">
        <v>824</v>
      </c>
      <c r="H8" s="824"/>
      <c r="I8" s="824"/>
      <c r="J8" s="824" t="s">
        <v>825</v>
      </c>
      <c r="K8" s="824"/>
      <c r="L8" s="824"/>
    </row>
    <row r="9" spans="1:12" s="76" customFormat="1" ht="12.75">
      <c r="A9" s="66"/>
      <c r="B9" s="67">
        <v>2010</v>
      </c>
      <c r="C9" s="63" t="s">
        <v>758</v>
      </c>
      <c r="D9" s="67">
        <v>2009</v>
      </c>
      <c r="E9" s="67">
        <v>2008</v>
      </c>
      <c r="F9" s="100"/>
      <c r="G9" s="67">
        <v>2010</v>
      </c>
      <c r="H9" s="63" t="s">
        <v>758</v>
      </c>
      <c r="I9" s="67">
        <v>2009</v>
      </c>
      <c r="J9" s="67">
        <v>2010</v>
      </c>
      <c r="K9" s="63" t="s">
        <v>758</v>
      </c>
      <c r="L9" s="67">
        <v>2009</v>
      </c>
    </row>
    <row r="10" spans="1:12" ht="12.75">
      <c r="A10" s="227" t="s">
        <v>912</v>
      </c>
      <c r="B10" s="248">
        <v>831.435344</v>
      </c>
      <c r="C10" s="249">
        <v>-15.3725178772104</v>
      </c>
      <c r="D10" s="248">
        <v>982.464943</v>
      </c>
      <c r="E10" s="248">
        <v>617.655507</v>
      </c>
      <c r="F10" s="250"/>
      <c r="G10" s="248">
        <v>506.772509</v>
      </c>
      <c r="H10" s="249">
        <v>12.054747710306323</v>
      </c>
      <c r="I10" s="248">
        <v>452.254384</v>
      </c>
      <c r="J10" s="248">
        <v>381.678538</v>
      </c>
      <c r="K10" s="249">
        <v>-34.049577911707686</v>
      </c>
      <c r="L10" s="248">
        <v>578.73555</v>
      </c>
    </row>
    <row r="11" spans="1:12" s="101" customFormat="1" ht="12.75">
      <c r="A11" s="318" t="s">
        <v>47</v>
      </c>
      <c r="B11" s="251">
        <v>492.10522</v>
      </c>
      <c r="C11" s="234">
        <v>6.775413990370893</v>
      </c>
      <c r="D11" s="252">
        <v>460.878775</v>
      </c>
      <c r="E11" s="252">
        <v>375.308811</v>
      </c>
      <c r="F11" s="253"/>
      <c r="G11" s="251">
        <v>351.439341</v>
      </c>
      <c r="H11" s="234">
        <v>15.747253304690068</v>
      </c>
      <c r="I11" s="252">
        <v>303.626506</v>
      </c>
      <c r="J11" s="251">
        <v>39.20171</v>
      </c>
      <c r="K11" s="234">
        <v>-15.764284368230697</v>
      </c>
      <c r="L11" s="252">
        <v>46.53811</v>
      </c>
    </row>
    <row r="12" spans="1:12" s="101" customFormat="1" ht="12.75">
      <c r="A12" s="296" t="s">
        <v>914</v>
      </c>
      <c r="B12" s="251">
        <v>-66.238986</v>
      </c>
      <c r="C12" s="234">
        <v>13.09399007390406</v>
      </c>
      <c r="D12" s="252">
        <v>-58.569855</v>
      </c>
      <c r="E12" s="252">
        <v>113.75232</v>
      </c>
      <c r="F12" s="253"/>
      <c r="G12" s="251">
        <v>58.417867</v>
      </c>
      <c r="H12" s="234">
        <v>25.78257023566963</v>
      </c>
      <c r="I12" s="252">
        <v>46.443531</v>
      </c>
      <c r="J12" s="251">
        <v>-161.623133</v>
      </c>
      <c r="K12" s="234">
        <v>-2.0710273516523103</v>
      </c>
      <c r="L12" s="252">
        <v>-165.041181</v>
      </c>
    </row>
    <row r="13" spans="1:12" s="101" customFormat="1" ht="12.75">
      <c r="A13" s="419" t="s">
        <v>691</v>
      </c>
      <c r="B13" s="251">
        <v>500.282779</v>
      </c>
      <c r="C13" s="234">
        <v>59.16517274367998</v>
      </c>
      <c r="D13" s="252">
        <v>314.316738</v>
      </c>
      <c r="E13" s="252">
        <v>405.900487</v>
      </c>
      <c r="F13" s="253"/>
      <c r="G13" s="251">
        <v>0</v>
      </c>
      <c r="H13" s="234">
        <v>0</v>
      </c>
      <c r="I13" s="252">
        <v>0</v>
      </c>
      <c r="J13" s="251">
        <v>156.20916</v>
      </c>
      <c r="K13" s="234">
        <v>17.549592314585748</v>
      </c>
      <c r="L13" s="252">
        <v>132.887879</v>
      </c>
    </row>
    <row r="14" spans="1:12" ht="7.5" customHeight="1">
      <c r="A14" s="193"/>
      <c r="B14" s="251"/>
      <c r="C14" s="234"/>
      <c r="D14" s="252"/>
      <c r="E14" s="252"/>
      <c r="F14" s="254"/>
      <c r="G14" s="251"/>
      <c r="H14" s="234"/>
      <c r="I14" s="252"/>
      <c r="J14" s="251"/>
      <c r="K14" s="234"/>
      <c r="L14" s="252"/>
    </row>
    <row r="15" spans="1:12" ht="12.75">
      <c r="A15" s="143" t="s">
        <v>918</v>
      </c>
      <c r="B15" s="248">
        <v>1757.584357</v>
      </c>
      <c r="C15" s="249">
        <v>3.442650790109325</v>
      </c>
      <c r="D15" s="248">
        <v>1699.090601</v>
      </c>
      <c r="E15" s="248">
        <v>1512.617125</v>
      </c>
      <c r="F15" s="250"/>
      <c r="G15" s="248">
        <v>916.157537</v>
      </c>
      <c r="H15" s="249">
        <v>14.247549036436634</v>
      </c>
      <c r="I15" s="248">
        <v>801.905638</v>
      </c>
      <c r="J15" s="248">
        <v>415.466275</v>
      </c>
      <c r="K15" s="249">
        <v>-29.95245073007594</v>
      </c>
      <c r="L15" s="248">
        <v>593.120358</v>
      </c>
    </row>
    <row r="16" spans="1:12" s="101" customFormat="1" ht="12.75">
      <c r="A16" s="134" t="s">
        <v>919</v>
      </c>
      <c r="B16" s="251">
        <v>-500.995896</v>
      </c>
      <c r="C16" s="234">
        <v>3.266444361116516</v>
      </c>
      <c r="D16" s="252">
        <v>-485.148781</v>
      </c>
      <c r="E16" s="252">
        <v>-457.449356</v>
      </c>
      <c r="F16" s="253"/>
      <c r="G16" s="251">
        <v>-150.79295</v>
      </c>
      <c r="H16" s="234">
        <v>10.42082259157484</v>
      </c>
      <c r="I16" s="252">
        <v>-136.56206</v>
      </c>
      <c r="J16" s="251">
        <v>-213.256291</v>
      </c>
      <c r="K16" s="234">
        <v>-0.4126888507899329</v>
      </c>
      <c r="L16" s="252">
        <v>-214.140023</v>
      </c>
    </row>
    <row r="17" spans="1:12" s="101" customFormat="1" ht="12.75">
      <c r="A17" s="242" t="s">
        <v>920</v>
      </c>
      <c r="B17" s="251">
        <v>-330.072483</v>
      </c>
      <c r="C17" s="234">
        <v>3.323628836156667</v>
      </c>
      <c r="D17" s="252">
        <v>-319.454985</v>
      </c>
      <c r="E17" s="252">
        <v>-278.59797</v>
      </c>
      <c r="F17" s="253"/>
      <c r="G17" s="251">
        <v>-90.364961</v>
      </c>
      <c r="H17" s="234">
        <v>11.183212591252945</v>
      </c>
      <c r="I17" s="252">
        <v>-81.275724</v>
      </c>
      <c r="J17" s="251">
        <v>-115.914364</v>
      </c>
      <c r="K17" s="234">
        <v>-2.9505318443017403</v>
      </c>
      <c r="L17" s="252">
        <v>-119.438433</v>
      </c>
    </row>
    <row r="18" spans="1:12" s="101" customFormat="1" ht="12.75">
      <c r="A18" s="242" t="s">
        <v>921</v>
      </c>
      <c r="B18" s="251">
        <v>-162.128498</v>
      </c>
      <c r="C18" s="234">
        <v>3.8090188840810724</v>
      </c>
      <c r="D18" s="252">
        <v>-156.179588</v>
      </c>
      <c r="E18" s="252">
        <v>-170.721594</v>
      </c>
      <c r="F18" s="253"/>
      <c r="G18" s="251">
        <v>-59.21219</v>
      </c>
      <c r="H18" s="234">
        <v>9.68881539275257</v>
      </c>
      <c r="I18" s="252">
        <v>-53.981976</v>
      </c>
      <c r="J18" s="251">
        <v>-95.848373</v>
      </c>
      <c r="K18" s="234">
        <v>2.9415701247730963</v>
      </c>
      <c r="L18" s="252">
        <v>-93.109492</v>
      </c>
    </row>
    <row r="19" spans="1:12" s="101" customFormat="1" ht="12.75">
      <c r="A19" s="242" t="s">
        <v>922</v>
      </c>
      <c r="B19" s="251">
        <v>-8.794915</v>
      </c>
      <c r="C19" s="234">
        <v>-7.560198389608475</v>
      </c>
      <c r="D19" s="252">
        <v>-9.514208</v>
      </c>
      <c r="E19" s="252">
        <v>-8.129792</v>
      </c>
      <c r="F19" s="253"/>
      <c r="G19" s="251">
        <v>-1.215799</v>
      </c>
      <c r="H19" s="234">
        <v>-6.789613296942553</v>
      </c>
      <c r="I19" s="252">
        <v>-1.30436</v>
      </c>
      <c r="J19" s="251">
        <v>-1.493554</v>
      </c>
      <c r="K19" s="234">
        <v>-6.189568732578021</v>
      </c>
      <c r="L19" s="252">
        <v>-1.592098</v>
      </c>
    </row>
    <row r="20" spans="1:12" ht="7.5" customHeight="1">
      <c r="A20" s="193"/>
      <c r="B20" s="251"/>
      <c r="C20" s="234"/>
      <c r="D20" s="252"/>
      <c r="E20" s="252"/>
      <c r="F20" s="254"/>
      <c r="G20" s="251"/>
      <c r="H20" s="234"/>
      <c r="I20" s="252"/>
      <c r="J20" s="251"/>
      <c r="K20" s="234"/>
      <c r="L20" s="252"/>
    </row>
    <row r="21" spans="1:12" ht="12.75">
      <c r="A21" s="227" t="s">
        <v>923</v>
      </c>
      <c r="B21" s="248">
        <v>1256.588461</v>
      </c>
      <c r="C21" s="249">
        <v>3.5130712442215772</v>
      </c>
      <c r="D21" s="248">
        <v>1213.94182</v>
      </c>
      <c r="E21" s="248">
        <v>1055.167769</v>
      </c>
      <c r="F21" s="250"/>
      <c r="G21" s="248">
        <v>765.364587</v>
      </c>
      <c r="H21" s="249">
        <v>15.032986310720808</v>
      </c>
      <c r="I21" s="248">
        <v>665.343578</v>
      </c>
      <c r="J21" s="248">
        <v>202.209984</v>
      </c>
      <c r="K21" s="249">
        <v>-46.6436737410135</v>
      </c>
      <c r="L21" s="248">
        <v>378.980335</v>
      </c>
    </row>
    <row r="22" spans="1:12" s="101" customFormat="1" ht="12.75">
      <c r="A22" s="134" t="s">
        <v>0</v>
      </c>
      <c r="B22" s="251">
        <v>-115.586894</v>
      </c>
      <c r="C22" s="234">
        <v>92.92578114841979</v>
      </c>
      <c r="D22" s="252">
        <v>-59.912622</v>
      </c>
      <c r="E22" s="252">
        <v>-171.240372</v>
      </c>
      <c r="F22" s="253"/>
      <c r="G22" s="251">
        <v>-49.088227</v>
      </c>
      <c r="H22" s="234">
        <v>-28.482418299429966</v>
      </c>
      <c r="I22" s="252">
        <v>-68.637985</v>
      </c>
      <c r="J22" s="251">
        <v>-31.245054</v>
      </c>
      <c r="K22" s="234" t="s">
        <v>224</v>
      </c>
      <c r="L22" s="252">
        <v>2.719532</v>
      </c>
    </row>
    <row r="23" spans="1:12" s="101" customFormat="1" ht="12.75">
      <c r="A23" s="296" t="s">
        <v>201</v>
      </c>
      <c r="B23" s="251">
        <v>2.370457</v>
      </c>
      <c r="C23" s="234" t="s">
        <v>224</v>
      </c>
      <c r="D23" s="252">
        <v>-3.9974380000000003</v>
      </c>
      <c r="E23" s="252">
        <v>4.447926000000001</v>
      </c>
      <c r="F23" s="253"/>
      <c r="G23" s="251">
        <v>1.936184</v>
      </c>
      <c r="H23" s="234" t="s">
        <v>224</v>
      </c>
      <c r="I23" s="252">
        <v>-2.177939</v>
      </c>
      <c r="J23" s="251">
        <v>0</v>
      </c>
      <c r="K23" s="234">
        <v>0</v>
      </c>
      <c r="L23" s="252">
        <v>0</v>
      </c>
    </row>
    <row r="24" spans="1:12" ht="7.5" customHeight="1">
      <c r="A24" s="2"/>
      <c r="B24" s="251"/>
      <c r="C24" s="234"/>
      <c r="D24" s="252"/>
      <c r="E24" s="252"/>
      <c r="F24" s="254"/>
      <c r="G24" s="251"/>
      <c r="H24" s="234"/>
      <c r="I24" s="252"/>
      <c r="J24" s="251"/>
      <c r="K24" s="234"/>
      <c r="L24" s="252"/>
    </row>
    <row r="25" spans="1:12" ht="12.75">
      <c r="A25" s="227" t="s">
        <v>3</v>
      </c>
      <c r="B25" s="248">
        <v>1143.372024</v>
      </c>
      <c r="C25" s="249">
        <v>-0.5790914852647266</v>
      </c>
      <c r="D25" s="248">
        <v>1150.03176</v>
      </c>
      <c r="E25" s="248">
        <v>888.375323</v>
      </c>
      <c r="F25" s="250"/>
      <c r="G25" s="248">
        <v>718.212544</v>
      </c>
      <c r="H25" s="249">
        <v>20.803891823676214</v>
      </c>
      <c r="I25" s="248">
        <v>594.527654</v>
      </c>
      <c r="J25" s="248">
        <v>171.024598</v>
      </c>
      <c r="K25" s="249">
        <v>-55.226852321831984</v>
      </c>
      <c r="L25" s="248">
        <v>381.980287</v>
      </c>
    </row>
    <row r="26" spans="1:12" s="101" customFormat="1" ht="12.75">
      <c r="A26" s="134" t="s">
        <v>4</v>
      </c>
      <c r="B26" s="251">
        <v>-191.880916</v>
      </c>
      <c r="C26" s="234">
        <v>-34.77335545490019</v>
      </c>
      <c r="D26" s="252">
        <v>-294.175666</v>
      </c>
      <c r="E26" s="252">
        <v>-159.885267</v>
      </c>
      <c r="F26" s="253"/>
      <c r="G26" s="251">
        <v>-211.964665</v>
      </c>
      <c r="H26" s="234">
        <v>21.86245297394873</v>
      </c>
      <c r="I26" s="252">
        <v>-173.937632</v>
      </c>
      <c r="J26" s="251">
        <v>-29.309141</v>
      </c>
      <c r="K26" s="234">
        <v>-69.6571650917556</v>
      </c>
      <c r="L26" s="252">
        <v>-96.593285</v>
      </c>
    </row>
    <row r="27" spans="1:12" ht="7.5" customHeight="1">
      <c r="A27" s="2"/>
      <c r="B27" s="251"/>
      <c r="C27" s="234"/>
      <c r="D27" s="252"/>
      <c r="E27" s="252"/>
      <c r="F27" s="254"/>
      <c r="G27" s="251"/>
      <c r="H27" s="234"/>
      <c r="I27" s="252"/>
      <c r="J27" s="251"/>
      <c r="K27" s="234"/>
      <c r="L27" s="252"/>
    </row>
    <row r="28" spans="1:12" ht="12.75">
      <c r="A28" s="227" t="s">
        <v>5</v>
      </c>
      <c r="B28" s="248">
        <v>951.491108</v>
      </c>
      <c r="C28" s="249">
        <v>11.174193263382914</v>
      </c>
      <c r="D28" s="248">
        <v>855.856094</v>
      </c>
      <c r="E28" s="248">
        <v>728.490056</v>
      </c>
      <c r="F28" s="250"/>
      <c r="G28" s="248">
        <v>506.247879</v>
      </c>
      <c r="H28" s="249">
        <v>20.366117244692994</v>
      </c>
      <c r="I28" s="248">
        <v>420.590022</v>
      </c>
      <c r="J28" s="248">
        <v>141.715457</v>
      </c>
      <c r="K28" s="249">
        <v>-50.342707969580204</v>
      </c>
      <c r="L28" s="248">
        <v>285.387002</v>
      </c>
    </row>
    <row r="29" spans="1:12" s="101" customFormat="1" ht="12.75">
      <c r="A29" s="318" t="s">
        <v>6</v>
      </c>
      <c r="B29" s="251">
        <v>-1.6</v>
      </c>
      <c r="C29" s="234">
        <v>-53.16159250585479</v>
      </c>
      <c r="D29" s="252">
        <v>-3.416</v>
      </c>
      <c r="E29" s="252">
        <v>-6.196</v>
      </c>
      <c r="F29" s="253"/>
      <c r="G29" s="251">
        <v>0</v>
      </c>
      <c r="H29" s="234">
        <v>0</v>
      </c>
      <c r="I29" s="252">
        <v>0</v>
      </c>
      <c r="J29" s="251">
        <v>0</v>
      </c>
      <c r="K29" s="234" t="s">
        <v>224</v>
      </c>
      <c r="L29" s="252">
        <v>-2.094</v>
      </c>
    </row>
    <row r="30" spans="1:12" ht="7.5" customHeight="1">
      <c r="A30" s="2"/>
      <c r="B30" s="251"/>
      <c r="C30" s="234"/>
      <c r="D30" s="252"/>
      <c r="E30" s="252"/>
      <c r="F30" s="254"/>
      <c r="G30" s="251"/>
      <c r="H30" s="234"/>
      <c r="I30" s="252"/>
      <c r="J30" s="251"/>
      <c r="K30" s="234"/>
      <c r="L30" s="252"/>
    </row>
    <row r="31" spans="1:12" ht="12.75">
      <c r="A31" s="227" t="s">
        <v>7</v>
      </c>
      <c r="B31" s="248">
        <v>949.891108</v>
      </c>
      <c r="C31" s="249">
        <v>11.43200732648786</v>
      </c>
      <c r="D31" s="248">
        <v>852.440094</v>
      </c>
      <c r="E31" s="248">
        <v>722.294056</v>
      </c>
      <c r="F31" s="250"/>
      <c r="G31" s="248">
        <v>506.247879</v>
      </c>
      <c r="H31" s="249">
        <v>20.366117244692994</v>
      </c>
      <c r="I31" s="248">
        <v>420.590022</v>
      </c>
      <c r="J31" s="248">
        <v>141.718457</v>
      </c>
      <c r="K31" s="249">
        <v>-49.9746001491417</v>
      </c>
      <c r="L31" s="248">
        <v>283.293002</v>
      </c>
    </row>
    <row r="32" spans="1:12" ht="12.75">
      <c r="A32" s="60"/>
      <c r="B32" s="251"/>
      <c r="C32" s="233"/>
      <c r="D32" s="251"/>
      <c r="E32" s="251"/>
      <c r="F32" s="250"/>
      <c r="G32" s="251"/>
      <c r="H32" s="233"/>
      <c r="I32" s="251"/>
      <c r="J32" s="251"/>
      <c r="K32" s="233"/>
      <c r="L32" s="251"/>
    </row>
    <row r="33" spans="2:12" ht="12.75">
      <c r="B33" s="251"/>
      <c r="C33" s="234"/>
      <c r="D33" s="251"/>
      <c r="E33" s="251"/>
      <c r="F33" s="254"/>
      <c r="G33" s="256"/>
      <c r="H33" s="255"/>
      <c r="I33" s="255"/>
      <c r="J33" s="256"/>
      <c r="K33" s="255"/>
      <c r="L33" s="255"/>
    </row>
    <row r="34" spans="1:12" ht="18">
      <c r="A34" s="12" t="s">
        <v>203</v>
      </c>
      <c r="B34" s="42"/>
      <c r="C34" s="82"/>
      <c r="D34" s="40"/>
      <c r="E34" s="40"/>
      <c r="F34" s="45"/>
      <c r="G34" s="42"/>
      <c r="H34" s="82"/>
      <c r="I34" s="82"/>
      <c r="J34" s="42"/>
      <c r="K34" s="82"/>
      <c r="L34" s="82"/>
    </row>
    <row r="35" spans="1:12" ht="12.75">
      <c r="A35" s="53" t="s">
        <v>685</v>
      </c>
      <c r="B35" s="42"/>
      <c r="C35" s="82"/>
      <c r="D35" s="40"/>
      <c r="E35" s="40"/>
      <c r="F35" s="45"/>
      <c r="G35" s="42"/>
      <c r="H35" s="82"/>
      <c r="I35" s="82"/>
      <c r="J35" s="42"/>
      <c r="K35" s="82"/>
      <c r="L35" s="82"/>
    </row>
    <row r="36" spans="1:12" ht="12.75">
      <c r="A36" s="55"/>
      <c r="B36" s="62">
        <v>40543</v>
      </c>
      <c r="C36" s="272" t="s">
        <v>819</v>
      </c>
      <c r="D36" s="62">
        <v>40178</v>
      </c>
      <c r="E36" s="62">
        <v>39813</v>
      </c>
      <c r="F36" s="100"/>
      <c r="G36" s="62">
        <v>40543</v>
      </c>
      <c r="H36" s="272" t="s">
        <v>819</v>
      </c>
      <c r="I36" s="62">
        <v>40178</v>
      </c>
      <c r="J36" s="62">
        <v>40543</v>
      </c>
      <c r="K36" s="272" t="s">
        <v>819</v>
      </c>
      <c r="L36" s="62">
        <v>40178</v>
      </c>
    </row>
    <row r="37" spans="1:12" ht="12.75">
      <c r="A37" s="193" t="s">
        <v>54</v>
      </c>
      <c r="B37" s="251">
        <v>1768.144038</v>
      </c>
      <c r="C37" s="234">
        <v>189.92212188232318</v>
      </c>
      <c r="D37" s="252">
        <v>609.868618</v>
      </c>
      <c r="E37" s="252">
        <v>1487.60369</v>
      </c>
      <c r="F37" s="254"/>
      <c r="G37" s="251">
        <v>152.552094</v>
      </c>
      <c r="H37" s="234">
        <v>124.73103798416538</v>
      </c>
      <c r="I37" s="252">
        <v>67.882076</v>
      </c>
      <c r="J37" s="251">
        <v>1606.976663</v>
      </c>
      <c r="K37" s="234">
        <v>200.4194061633097</v>
      </c>
      <c r="L37" s="252">
        <v>534.911071</v>
      </c>
    </row>
    <row r="38" spans="1:12" ht="12.75">
      <c r="A38" s="193" t="s">
        <v>698</v>
      </c>
      <c r="B38" s="251">
        <v>55728.994747</v>
      </c>
      <c r="C38" s="234">
        <v>-8.676558338988238</v>
      </c>
      <c r="D38" s="252">
        <v>61023.756588</v>
      </c>
      <c r="E38" s="252">
        <v>64112.681554</v>
      </c>
      <c r="F38" s="254"/>
      <c r="G38" s="251">
        <v>404.914531</v>
      </c>
      <c r="H38" s="234">
        <v>-3.1835226114814263</v>
      </c>
      <c r="I38" s="252">
        <v>418.228944</v>
      </c>
      <c r="J38" s="251">
        <v>52041.448597</v>
      </c>
      <c r="K38" s="234">
        <v>-10.949782708520672</v>
      </c>
      <c r="L38" s="252">
        <v>58440.563291</v>
      </c>
    </row>
    <row r="39" spans="1:12" s="19" customFormat="1" ht="12.75">
      <c r="A39" s="193" t="s">
        <v>93</v>
      </c>
      <c r="B39" s="251">
        <v>48345.701115</v>
      </c>
      <c r="C39" s="234">
        <v>13.235330688216296</v>
      </c>
      <c r="D39" s="252">
        <v>42694.891092</v>
      </c>
      <c r="E39" s="252">
        <v>56870.945756999994</v>
      </c>
      <c r="F39" s="254"/>
      <c r="G39" s="251">
        <v>30607.29933</v>
      </c>
      <c r="H39" s="234">
        <v>-0.6526872166301656</v>
      </c>
      <c r="I39" s="252">
        <v>30808.381699</v>
      </c>
      <c r="J39" s="251">
        <v>16700.356225</v>
      </c>
      <c r="K39" s="234">
        <v>57.581355983936255</v>
      </c>
      <c r="L39" s="252">
        <v>10597.926462</v>
      </c>
    </row>
    <row r="40" spans="1:12" s="19" customFormat="1" ht="12.75">
      <c r="A40" s="229" t="s">
        <v>699</v>
      </c>
      <c r="B40" s="251">
        <v>35754.410289</v>
      </c>
      <c r="C40" s="234">
        <v>16.52589371240967</v>
      </c>
      <c r="D40" s="252">
        <v>30683.661073</v>
      </c>
      <c r="E40" s="252">
        <v>39846.455652</v>
      </c>
      <c r="F40" s="254"/>
      <c r="G40" s="251">
        <v>28489.602518</v>
      </c>
      <c r="H40" s="234">
        <v>-2.843002144613027</v>
      </c>
      <c r="I40" s="252">
        <v>29323.263529</v>
      </c>
      <c r="J40" s="251">
        <v>7026.272503</v>
      </c>
      <c r="K40" s="234" t="s">
        <v>224</v>
      </c>
      <c r="L40" s="252">
        <v>1221.622011</v>
      </c>
    </row>
    <row r="41" spans="1:12" s="19" customFormat="1" ht="12.75">
      <c r="A41" s="229" t="s">
        <v>700</v>
      </c>
      <c r="B41" s="251">
        <v>12591.290826000004</v>
      </c>
      <c r="C41" s="234">
        <v>4.82932061148138</v>
      </c>
      <c r="D41" s="252">
        <v>12011.230018999999</v>
      </c>
      <c r="E41" s="252">
        <v>17024.490104999997</v>
      </c>
      <c r="F41" s="254"/>
      <c r="G41" s="251">
        <v>2117.696812000002</v>
      </c>
      <c r="H41" s="234">
        <v>42.59449886065294</v>
      </c>
      <c r="I41" s="252">
        <v>1485.1181700000016</v>
      </c>
      <c r="J41" s="251">
        <v>9674.083722</v>
      </c>
      <c r="K41" s="234">
        <v>3.175870328829178</v>
      </c>
      <c r="L41" s="252">
        <v>9376.304451</v>
      </c>
    </row>
    <row r="42" spans="1:12" s="19" customFormat="1" ht="12.75">
      <c r="A42" s="193" t="s">
        <v>701</v>
      </c>
      <c r="B42" s="251">
        <v>12644.038375000004</v>
      </c>
      <c r="C42" s="234" t="s">
        <v>224</v>
      </c>
      <c r="D42" s="252">
        <v>0</v>
      </c>
      <c r="E42" s="252">
        <v>0</v>
      </c>
      <c r="F42" s="254"/>
      <c r="G42" s="251">
        <v>0</v>
      </c>
      <c r="H42" s="234">
        <v>0</v>
      </c>
      <c r="I42" s="252">
        <v>0</v>
      </c>
      <c r="J42" s="251">
        <v>28675.624643999996</v>
      </c>
      <c r="K42" s="234">
        <v>53.23224569191871</v>
      </c>
      <c r="L42" s="252">
        <v>18713.83174900002</v>
      </c>
    </row>
    <row r="43" spans="1:12" ht="12.75">
      <c r="A43" s="15" t="s">
        <v>99</v>
      </c>
      <c r="B43" s="251">
        <v>35.059439</v>
      </c>
      <c r="C43" s="234">
        <v>8.883724886736278</v>
      </c>
      <c r="D43" s="252">
        <v>32.198971</v>
      </c>
      <c r="E43" s="252">
        <v>38.727354</v>
      </c>
      <c r="F43" s="254"/>
      <c r="G43" s="251">
        <v>0.882873</v>
      </c>
      <c r="H43" s="234">
        <v>47.266503977434795</v>
      </c>
      <c r="I43" s="252">
        <v>0.599507</v>
      </c>
      <c r="J43" s="251">
        <v>2.960238</v>
      </c>
      <c r="K43" s="234">
        <v>-9.045748461045678</v>
      </c>
      <c r="L43" s="252">
        <v>3.254645</v>
      </c>
    </row>
    <row r="44" spans="1:12" ht="12.75">
      <c r="A44" s="193" t="s">
        <v>61</v>
      </c>
      <c r="B44" s="251">
        <v>3000.183476</v>
      </c>
      <c r="C44" s="234">
        <v>36.255816364202765</v>
      </c>
      <c r="D44" s="252">
        <v>2201.875528</v>
      </c>
      <c r="E44" s="252">
        <v>1548.451173</v>
      </c>
      <c r="F44" s="254"/>
      <c r="G44" s="251">
        <v>25.095344</v>
      </c>
      <c r="H44" s="234">
        <v>-13.17263299801602</v>
      </c>
      <c r="I44" s="252">
        <v>28.902574</v>
      </c>
      <c r="J44" s="251">
        <v>1207.622098</v>
      </c>
      <c r="K44" s="234">
        <v>3.6602127307615806</v>
      </c>
      <c r="L44" s="252">
        <v>1164.981304</v>
      </c>
    </row>
    <row r="45" spans="1:12" s="25" customFormat="1" ht="12.75">
      <c r="A45" s="227" t="s">
        <v>204</v>
      </c>
      <c r="B45" s="248">
        <v>121522.12119</v>
      </c>
      <c r="C45" s="249">
        <v>14.038257029146074</v>
      </c>
      <c r="D45" s="248">
        <v>106562.590797</v>
      </c>
      <c r="E45" s="248">
        <v>124058.409528</v>
      </c>
      <c r="F45" s="250"/>
      <c r="G45" s="248">
        <v>31190.744172000002</v>
      </c>
      <c r="H45" s="249">
        <v>-0.42539474562802715</v>
      </c>
      <c r="I45" s="248">
        <v>31323.9948</v>
      </c>
      <c r="J45" s="248">
        <v>100234.98846499999</v>
      </c>
      <c r="K45" s="249">
        <v>12.05015201541193</v>
      </c>
      <c r="L45" s="248">
        <v>89455.46852200001</v>
      </c>
    </row>
    <row r="46" spans="1:12" ht="12.75">
      <c r="A46" s="229" t="s">
        <v>63</v>
      </c>
      <c r="B46" s="251">
        <v>31575.181494</v>
      </c>
      <c r="C46" s="234">
        <v>0.5612184241646778</v>
      </c>
      <c r="D46" s="252">
        <v>31398.964719000003</v>
      </c>
      <c r="E46" s="252">
        <v>22291.595619</v>
      </c>
      <c r="F46" s="254"/>
      <c r="G46" s="251">
        <v>3511.862574</v>
      </c>
      <c r="H46" s="234" t="s">
        <v>224</v>
      </c>
      <c r="I46" s="252">
        <v>573.403863</v>
      </c>
      <c r="J46" s="251">
        <v>27815.41102</v>
      </c>
      <c r="K46" s="234">
        <v>-9.14487237900492</v>
      </c>
      <c r="L46" s="252">
        <v>30615.125142999997</v>
      </c>
    </row>
    <row r="47" spans="1:12" ht="12.75">
      <c r="A47" s="15" t="s">
        <v>64</v>
      </c>
      <c r="B47" s="251">
        <v>43819.495134</v>
      </c>
      <c r="C47" s="234">
        <v>25.687655404768694</v>
      </c>
      <c r="D47" s="252">
        <v>34863.801853</v>
      </c>
      <c r="E47" s="252">
        <v>36089.385129</v>
      </c>
      <c r="F47" s="254"/>
      <c r="G47" s="251">
        <v>10608.464937</v>
      </c>
      <c r="H47" s="234">
        <v>3.6668192094970964</v>
      </c>
      <c r="I47" s="252">
        <v>10233.230862</v>
      </c>
      <c r="J47" s="251">
        <v>33210.394497</v>
      </c>
      <c r="K47" s="234">
        <v>34.8357698127088</v>
      </c>
      <c r="L47" s="252">
        <v>24630.255416</v>
      </c>
    </row>
    <row r="48" spans="1:12" ht="12.75">
      <c r="A48" s="2" t="s">
        <v>703</v>
      </c>
      <c r="B48" s="251">
        <v>1.322265</v>
      </c>
      <c r="C48" s="234" t="s">
        <v>224</v>
      </c>
      <c r="D48" s="252">
        <v>0</v>
      </c>
      <c r="E48" s="252">
        <v>191.027548</v>
      </c>
      <c r="F48" s="254"/>
      <c r="G48" s="251">
        <v>1.35</v>
      </c>
      <c r="H48" s="234" t="s">
        <v>224</v>
      </c>
      <c r="I48" s="252">
        <v>0</v>
      </c>
      <c r="J48" s="251">
        <v>0</v>
      </c>
      <c r="K48" s="234">
        <v>0</v>
      </c>
      <c r="L48" s="252">
        <v>0</v>
      </c>
    </row>
    <row r="49" spans="1:12" ht="12.75">
      <c r="A49" s="193" t="s">
        <v>704</v>
      </c>
      <c r="B49" s="251">
        <v>2322.077052</v>
      </c>
      <c r="C49" s="234">
        <v>18.036478558987888</v>
      </c>
      <c r="D49" s="252">
        <v>1967.253751</v>
      </c>
      <c r="E49" s="252">
        <v>2150.40342</v>
      </c>
      <c r="F49" s="254"/>
      <c r="G49" s="251">
        <v>836.847128</v>
      </c>
      <c r="H49" s="234">
        <v>0.05566586213632263</v>
      </c>
      <c r="I49" s="252">
        <v>836.381549</v>
      </c>
      <c r="J49" s="251">
        <v>565.496796</v>
      </c>
      <c r="K49" s="234">
        <v>19.158376269609146</v>
      </c>
      <c r="L49" s="252">
        <v>474.575782</v>
      </c>
    </row>
    <row r="50" spans="1:12" s="19" customFormat="1" ht="12.75">
      <c r="A50" s="193" t="s">
        <v>701</v>
      </c>
      <c r="B50" s="251">
        <v>0</v>
      </c>
      <c r="C50" s="234" t="s">
        <v>224</v>
      </c>
      <c r="D50" s="252">
        <v>182.588327999998</v>
      </c>
      <c r="E50" s="252">
        <v>16918.47876900001</v>
      </c>
      <c r="F50" s="254"/>
      <c r="G50" s="251">
        <v>13321.093132000002</v>
      </c>
      <c r="H50" s="234">
        <v>-20.6601853543529</v>
      </c>
      <c r="I50" s="252">
        <v>16789.922174</v>
      </c>
      <c r="J50" s="234">
        <v>0</v>
      </c>
      <c r="K50" s="234">
        <v>0</v>
      </c>
      <c r="L50" s="252">
        <v>0</v>
      </c>
    </row>
    <row r="51" spans="1:12" ht="12.75">
      <c r="A51" s="193" t="s">
        <v>101</v>
      </c>
      <c r="B51" s="251">
        <v>34811.851386</v>
      </c>
      <c r="C51" s="234">
        <v>13.02803095559355</v>
      </c>
      <c r="D51" s="252">
        <v>30799.308005</v>
      </c>
      <c r="E51" s="252">
        <v>38302.87309</v>
      </c>
      <c r="F51" s="254"/>
      <c r="G51" s="251">
        <v>0</v>
      </c>
      <c r="H51" s="234">
        <v>0</v>
      </c>
      <c r="I51" s="252">
        <v>0</v>
      </c>
      <c r="J51" s="251">
        <v>34811.491893</v>
      </c>
      <c r="K51" s="234">
        <v>13.028903481099974</v>
      </c>
      <c r="L51" s="252">
        <v>30798.752195999998</v>
      </c>
    </row>
    <row r="52" spans="1:12" ht="12.75">
      <c r="A52" s="193" t="s">
        <v>66</v>
      </c>
      <c r="B52" s="251">
        <v>5113.429855</v>
      </c>
      <c r="C52" s="234">
        <v>36.79338046855325</v>
      </c>
      <c r="D52" s="252">
        <v>3738.0682</v>
      </c>
      <c r="E52" s="252">
        <v>4533.630976</v>
      </c>
      <c r="F52" s="254"/>
      <c r="G52" s="251">
        <v>1663.7383760000002</v>
      </c>
      <c r="H52" s="234">
        <v>18.391227829795277</v>
      </c>
      <c r="I52" s="252">
        <v>1405.288556</v>
      </c>
      <c r="J52" s="251">
        <v>2833.130005</v>
      </c>
      <c r="K52" s="234">
        <v>34.96467948719568</v>
      </c>
      <c r="L52" s="252">
        <v>2099.16403</v>
      </c>
    </row>
    <row r="53" spans="1:12" ht="12.75">
      <c r="A53" s="229" t="s">
        <v>705</v>
      </c>
      <c r="B53" s="251">
        <v>3878.7640039999997</v>
      </c>
      <c r="C53" s="234">
        <v>7.3673608184404715</v>
      </c>
      <c r="D53" s="252">
        <v>3612.609991</v>
      </c>
      <c r="E53" s="252">
        <v>3581.014977</v>
      </c>
      <c r="F53" s="254"/>
      <c r="G53" s="251">
        <v>1247.247965</v>
      </c>
      <c r="H53" s="234">
        <v>-16.043029434910228</v>
      </c>
      <c r="I53" s="252">
        <v>1485.580002</v>
      </c>
      <c r="J53" s="251">
        <v>999.091989</v>
      </c>
      <c r="K53" s="234">
        <v>19.28032271203246</v>
      </c>
      <c r="L53" s="252">
        <v>837.600005</v>
      </c>
    </row>
    <row r="54" spans="1:12" ht="12.75">
      <c r="A54" s="2"/>
      <c r="B54" s="46"/>
      <c r="C54" s="168"/>
      <c r="D54" s="45"/>
      <c r="E54" s="45"/>
      <c r="F54" s="45"/>
      <c r="G54" s="46"/>
      <c r="H54" s="168"/>
      <c r="I54" s="168"/>
      <c r="J54" s="46"/>
      <c r="K54" s="168"/>
      <c r="L54" s="168"/>
    </row>
    <row r="55" spans="2:12" ht="12.75">
      <c r="B55" s="46"/>
      <c r="C55" s="168"/>
      <c r="D55" s="45"/>
      <c r="E55" s="45"/>
      <c r="F55" s="45"/>
      <c r="G55" s="46"/>
      <c r="H55" s="168"/>
      <c r="I55" s="168"/>
      <c r="J55" s="46"/>
      <c r="K55" s="168"/>
      <c r="L55" s="168"/>
    </row>
    <row r="56" spans="2:12" ht="12.75">
      <c r="B56" s="46"/>
      <c r="C56" s="168"/>
      <c r="D56" s="45"/>
      <c r="E56" s="45"/>
      <c r="F56" s="45"/>
      <c r="G56" s="46"/>
      <c r="H56" s="168"/>
      <c r="I56" s="168"/>
      <c r="J56" s="46"/>
      <c r="K56" s="168"/>
      <c r="L56" s="168"/>
    </row>
    <row r="57" spans="1:12" ht="22.5">
      <c r="A57" s="77" t="s">
        <v>867</v>
      </c>
      <c r="B57" s="46"/>
      <c r="C57" s="168"/>
      <c r="D57" s="45"/>
      <c r="E57" s="45"/>
      <c r="F57" s="45"/>
      <c r="G57" s="46"/>
      <c r="H57" s="168"/>
      <c r="I57" s="168"/>
      <c r="J57" s="46"/>
      <c r="K57" s="168"/>
      <c r="L57" s="168"/>
    </row>
    <row r="58" spans="2:12" ht="12.75">
      <c r="B58" s="42"/>
      <c r="C58" s="82"/>
      <c r="D58" s="40"/>
      <c r="E58" s="40"/>
      <c r="F58" s="45"/>
      <c r="G58" s="46"/>
      <c r="H58" s="168"/>
      <c r="I58" s="168"/>
      <c r="J58" s="46"/>
      <c r="K58" s="168"/>
      <c r="L58" s="168"/>
    </row>
    <row r="59" spans="1:12" ht="22.5">
      <c r="A59" s="222" t="s">
        <v>706</v>
      </c>
      <c r="B59" s="42"/>
      <c r="C59" s="82"/>
      <c r="D59" s="184"/>
      <c r="E59" s="184"/>
      <c r="F59" s="45"/>
      <c r="G59" s="366"/>
      <c r="H59" s="165"/>
      <c r="I59" s="367"/>
      <c r="J59" s="165"/>
      <c r="K59" s="366"/>
      <c r="L59" s="165"/>
    </row>
    <row r="60" spans="1:12" ht="12.75">
      <c r="A60" s="223" t="s">
        <v>707</v>
      </c>
      <c r="B60" s="42"/>
      <c r="C60" s="278"/>
      <c r="D60" s="40"/>
      <c r="E60" s="40"/>
      <c r="F60" s="45"/>
      <c r="G60" s="366"/>
      <c r="H60" s="19"/>
      <c r="I60" s="19"/>
      <c r="J60" s="19"/>
      <c r="K60" s="366"/>
      <c r="L60" s="19"/>
    </row>
    <row r="61" spans="1:12" ht="12.75" customHeight="1">
      <c r="A61" s="98"/>
      <c r="B61" s="824" t="s">
        <v>867</v>
      </c>
      <c r="C61" s="824"/>
      <c r="D61" s="824"/>
      <c r="E61" s="824"/>
      <c r="F61" s="99"/>
      <c r="G61" s="827"/>
      <c r="H61" s="828"/>
      <c r="I61" s="828"/>
      <c r="J61" s="828"/>
      <c r="K61" s="828"/>
      <c r="L61" s="828"/>
    </row>
    <row r="62" spans="1:12" ht="24.75" customHeight="1">
      <c r="A62" s="98"/>
      <c r="B62" s="824"/>
      <c r="C62" s="824"/>
      <c r="D62" s="824"/>
      <c r="E62" s="824"/>
      <c r="F62" s="8"/>
      <c r="G62" s="829"/>
      <c r="H62" s="829"/>
      <c r="I62" s="829"/>
      <c r="J62" s="829"/>
      <c r="K62" s="829"/>
      <c r="L62" s="829"/>
    </row>
    <row r="63" spans="1:12" ht="12.75">
      <c r="A63" s="55"/>
      <c r="B63" s="62">
        <v>40543</v>
      </c>
      <c r="C63" s="272" t="s">
        <v>819</v>
      </c>
      <c r="D63" s="62">
        <v>40178</v>
      </c>
      <c r="E63" s="62">
        <v>39813</v>
      </c>
      <c r="F63" s="100"/>
      <c r="G63" s="103"/>
      <c r="H63" s="368"/>
      <c r="I63" s="103"/>
      <c r="J63" s="103"/>
      <c r="K63" s="368"/>
      <c r="L63" s="103"/>
    </row>
    <row r="64" spans="1:12" ht="13.5" customHeight="1">
      <c r="A64" s="15" t="s">
        <v>708</v>
      </c>
      <c r="B64" s="251">
        <v>36196.717451</v>
      </c>
      <c r="C64" s="234">
        <v>16.544254134610405</v>
      </c>
      <c r="D64" s="252">
        <v>31058.345793</v>
      </c>
      <c r="E64" s="252">
        <v>40694.509821</v>
      </c>
      <c r="F64" s="253"/>
      <c r="G64" s="251"/>
      <c r="H64" s="234"/>
      <c r="I64" s="252"/>
      <c r="J64" s="251"/>
      <c r="K64" s="234"/>
      <c r="L64" s="252"/>
    </row>
    <row r="65" spans="1:12" ht="7.5" customHeight="1">
      <c r="A65" s="15"/>
      <c r="B65" s="251"/>
      <c r="C65" s="252"/>
      <c r="D65" s="252"/>
      <c r="E65" s="252"/>
      <c r="F65" s="253"/>
      <c r="G65" s="251"/>
      <c r="H65" s="234"/>
      <c r="I65" s="252"/>
      <c r="J65" s="251"/>
      <c r="K65" s="234"/>
      <c r="L65" s="252"/>
    </row>
    <row r="66" spans="1:12" ht="12.75">
      <c r="A66" s="15" t="s">
        <v>218</v>
      </c>
      <c r="B66" s="251">
        <v>27632.209286</v>
      </c>
      <c r="C66" s="234">
        <v>-15.724447398357722</v>
      </c>
      <c r="D66" s="252">
        <v>32787.930109</v>
      </c>
      <c r="E66" s="252">
        <v>37356.470464</v>
      </c>
      <c r="F66" s="253"/>
      <c r="G66" s="251"/>
      <c r="H66" s="234"/>
      <c r="I66" s="252"/>
      <c r="J66" s="251"/>
      <c r="K66" s="234"/>
      <c r="L66" s="252"/>
    </row>
    <row r="67" spans="1:12" ht="12.75">
      <c r="A67" s="229" t="s">
        <v>219</v>
      </c>
      <c r="B67" s="251">
        <v>21117.650429</v>
      </c>
      <c r="C67" s="234">
        <v>-16.266367428357587</v>
      </c>
      <c r="D67" s="252">
        <v>25220.033791</v>
      </c>
      <c r="E67" s="252">
        <v>27519.673851</v>
      </c>
      <c r="F67" s="253"/>
      <c r="G67" s="251"/>
      <c r="H67" s="234"/>
      <c r="I67" s="252"/>
      <c r="J67" s="251"/>
      <c r="K67" s="234"/>
      <c r="L67" s="252"/>
    </row>
    <row r="68" spans="1:12" ht="12.75">
      <c r="A68" s="229" t="s">
        <v>220</v>
      </c>
      <c r="B68" s="251">
        <v>6514.558857</v>
      </c>
      <c r="C68" s="234">
        <v>-13.918497515546967</v>
      </c>
      <c r="D68" s="252">
        <v>7567.896318</v>
      </c>
      <c r="E68" s="252">
        <v>9836.796613</v>
      </c>
      <c r="F68" s="253"/>
      <c r="G68" s="251"/>
      <c r="H68" s="234"/>
      <c r="I68" s="252"/>
      <c r="J68" s="251"/>
      <c r="K68" s="234"/>
      <c r="L68" s="252"/>
    </row>
    <row r="69" spans="1:12" ht="12.75">
      <c r="A69" s="229" t="s">
        <v>293</v>
      </c>
      <c r="B69" s="251">
        <v>10785.031</v>
      </c>
      <c r="C69" s="234">
        <v>-3.1735202738893076</v>
      </c>
      <c r="D69" s="252">
        <v>11138.514</v>
      </c>
      <c r="E69" s="252">
        <v>10824.04</v>
      </c>
      <c r="F69" s="253"/>
      <c r="G69" s="251"/>
      <c r="H69" s="234"/>
      <c r="I69" s="252"/>
      <c r="J69" s="251"/>
      <c r="K69" s="234"/>
      <c r="L69" s="252"/>
    </row>
    <row r="70" spans="1:12" ht="12.75">
      <c r="A70" s="229" t="s">
        <v>710</v>
      </c>
      <c r="B70" s="251">
        <v>3575.623</v>
      </c>
      <c r="C70" s="234">
        <v>-8.645952456139804</v>
      </c>
      <c r="D70" s="252">
        <v>3914.028</v>
      </c>
      <c r="E70" s="252">
        <v>4014.279</v>
      </c>
      <c r="F70" s="253"/>
      <c r="G70" s="251"/>
      <c r="H70" s="234"/>
      <c r="I70" s="252"/>
      <c r="J70" s="251"/>
      <c r="K70" s="234"/>
      <c r="L70" s="252"/>
    </row>
    <row r="71" spans="1:12" ht="12.75">
      <c r="A71" s="229" t="s">
        <v>711</v>
      </c>
      <c r="B71" s="251">
        <v>7209.408</v>
      </c>
      <c r="C71" s="234">
        <v>-0.20870688932056458</v>
      </c>
      <c r="D71" s="252">
        <v>7224.486</v>
      </c>
      <c r="E71" s="252">
        <v>6809.761</v>
      </c>
      <c r="F71" s="253"/>
      <c r="G71" s="251"/>
      <c r="H71" s="234"/>
      <c r="I71" s="252"/>
      <c r="J71" s="251"/>
      <c r="K71" s="234"/>
      <c r="L71" s="252"/>
    </row>
    <row r="72" spans="1:12" ht="11.25" customHeight="1">
      <c r="A72" s="2"/>
      <c r="B72" s="251"/>
      <c r="C72" s="252"/>
      <c r="D72" s="252"/>
      <c r="E72" s="252"/>
      <c r="F72" s="253"/>
      <c r="G72" s="251"/>
      <c r="H72" s="234"/>
      <c r="I72" s="252"/>
      <c r="J72" s="251"/>
      <c r="K72" s="234"/>
      <c r="L72" s="252"/>
    </row>
    <row r="73" spans="1:12" s="101" customFormat="1" ht="12.75">
      <c r="A73" s="229" t="s">
        <v>713</v>
      </c>
      <c r="B73" s="233">
        <v>28.504799442750162</v>
      </c>
      <c r="C73" s="234"/>
      <c r="D73" s="234">
        <v>28.553437981145063</v>
      </c>
      <c r="E73" s="234">
        <v>30.242243621299743</v>
      </c>
      <c r="F73" s="233" t="e">
        <v>#DIV/0!</v>
      </c>
      <c r="G73" s="233"/>
      <c r="H73" s="233"/>
      <c r="I73" s="234"/>
      <c r="J73" s="233"/>
      <c r="K73" s="233"/>
      <c r="L73" s="234"/>
    </row>
    <row r="74" spans="1:12" s="101" customFormat="1" ht="12.75">
      <c r="A74" s="193" t="s">
        <v>714</v>
      </c>
      <c r="B74" s="233">
        <v>1.2171280941506186</v>
      </c>
      <c r="C74" s="234"/>
      <c r="D74" s="234">
        <v>1.1583094302838441</v>
      </c>
      <c r="E74" s="234">
        <v>0.19263545479404853</v>
      </c>
      <c r="F74" s="324"/>
      <c r="G74" s="233"/>
      <c r="H74" s="233"/>
      <c r="I74" s="234"/>
      <c r="J74" s="233"/>
      <c r="K74" s="233"/>
      <c r="L74" s="234"/>
    </row>
    <row r="75" spans="1:12" ht="12.75">
      <c r="A75" s="193" t="s">
        <v>715</v>
      </c>
      <c r="B75" s="251">
        <v>70.64275021968442</v>
      </c>
      <c r="C75" s="252"/>
      <c r="D75" s="252">
        <v>69.91118255844658</v>
      </c>
      <c r="E75" s="252">
        <v>796.7432487406701</v>
      </c>
      <c r="F75" s="253"/>
      <c r="G75" s="251"/>
      <c r="H75" s="235"/>
      <c r="I75" s="252"/>
      <c r="J75" s="251"/>
      <c r="K75" s="252"/>
      <c r="L75" s="252"/>
    </row>
    <row r="76" spans="7:25" ht="12.75">
      <c r="G76" s="85"/>
      <c r="H76" s="19"/>
      <c r="I76" s="19"/>
      <c r="J76" s="85"/>
      <c r="K76" s="19"/>
      <c r="L76" s="19"/>
      <c r="M76" s="157"/>
      <c r="N76" s="157"/>
      <c r="O76" s="157"/>
      <c r="P76" s="157"/>
      <c r="Q76" s="157"/>
      <c r="R76" s="157"/>
      <c r="S76" s="157"/>
      <c r="T76" s="157"/>
      <c r="U76" s="157"/>
      <c r="V76" s="157"/>
      <c r="W76" s="157"/>
      <c r="X76" s="157"/>
      <c r="Y76" s="157"/>
    </row>
    <row r="77" spans="7:25" ht="12.75">
      <c r="G77" s="85"/>
      <c r="H77" s="19"/>
      <c r="I77" s="19"/>
      <c r="J77" s="85"/>
      <c r="K77" s="19"/>
      <c r="L77" s="19"/>
      <c r="M77" s="157"/>
      <c r="N77" s="157"/>
      <c r="O77" s="157"/>
      <c r="P77" s="157"/>
      <c r="Q77" s="157"/>
      <c r="R77" s="157"/>
      <c r="S77" s="157"/>
      <c r="T77" s="157"/>
      <c r="U77" s="157"/>
      <c r="V77" s="157"/>
      <c r="W77" s="157"/>
      <c r="X77" s="157"/>
      <c r="Y77" s="157"/>
    </row>
    <row r="78" spans="1:25" ht="12.75">
      <c r="A78" s="60"/>
      <c r="G78" s="85"/>
      <c r="H78" s="19"/>
      <c r="I78" s="19"/>
      <c r="J78" s="85"/>
      <c r="K78" s="19"/>
      <c r="L78" s="19"/>
      <c r="M78" s="157"/>
      <c r="N78" s="157"/>
      <c r="O78" s="157"/>
      <c r="P78" s="157"/>
      <c r="Q78" s="157"/>
      <c r="R78" s="157"/>
      <c r="S78" s="157"/>
      <c r="T78" s="157"/>
      <c r="U78" s="157"/>
      <c r="V78" s="157"/>
      <c r="W78" s="157"/>
      <c r="X78" s="157"/>
      <c r="Y78" s="157"/>
    </row>
    <row r="79" spans="7:25" ht="12.75">
      <c r="G79" s="85"/>
      <c r="H79" s="19"/>
      <c r="I79" s="19"/>
      <c r="J79" s="85"/>
      <c r="K79" s="19"/>
      <c r="L79" s="19"/>
      <c r="M79" s="157"/>
      <c r="N79" s="157"/>
      <c r="O79" s="157"/>
      <c r="P79" s="157"/>
      <c r="Q79" s="157"/>
      <c r="R79" s="157"/>
      <c r="S79" s="157"/>
      <c r="T79" s="157"/>
      <c r="U79" s="157"/>
      <c r="V79" s="157"/>
      <c r="W79" s="157"/>
      <c r="X79" s="157"/>
      <c r="Y79" s="157"/>
    </row>
    <row r="80" spans="7:25" ht="12.75">
      <c r="G80" s="85"/>
      <c r="H80" s="19"/>
      <c r="I80" s="19"/>
      <c r="J80" s="85"/>
      <c r="K80" s="19"/>
      <c r="L80" s="19"/>
      <c r="M80" s="157"/>
      <c r="N80" s="157"/>
      <c r="O80" s="157"/>
      <c r="P80" s="157"/>
      <c r="Q80" s="157"/>
      <c r="R80" s="157"/>
      <c r="S80" s="157"/>
      <c r="T80" s="157"/>
      <c r="U80" s="157"/>
      <c r="V80" s="157"/>
      <c r="W80" s="157"/>
      <c r="X80" s="157"/>
      <c r="Y80" s="157"/>
    </row>
    <row r="81" spans="7:25" ht="12.75">
      <c r="G81" s="85"/>
      <c r="H81" s="19"/>
      <c r="I81" s="19"/>
      <c r="J81" s="85"/>
      <c r="K81" s="19"/>
      <c r="L81" s="19"/>
      <c r="M81" s="157"/>
      <c r="N81" s="157"/>
      <c r="O81" s="157"/>
      <c r="P81" s="157"/>
      <c r="Q81" s="157"/>
      <c r="R81" s="157"/>
      <c r="S81" s="157"/>
      <c r="T81" s="157"/>
      <c r="U81" s="157"/>
      <c r="V81" s="157"/>
      <c r="W81" s="157"/>
      <c r="X81" s="157"/>
      <c r="Y81" s="157"/>
    </row>
    <row r="82" spans="13:25" ht="12.75">
      <c r="M82" s="157"/>
      <c r="N82" s="157"/>
      <c r="O82" s="157"/>
      <c r="P82" s="157"/>
      <c r="Q82" s="157"/>
      <c r="R82" s="157"/>
      <c r="S82" s="157"/>
      <c r="T82" s="157"/>
      <c r="U82" s="157"/>
      <c r="V82" s="157"/>
      <c r="W82" s="157"/>
      <c r="X82" s="157"/>
      <c r="Y82" s="157"/>
    </row>
    <row r="83" spans="13:25" ht="12.75">
      <c r="M83" s="157"/>
      <c r="N83" s="157"/>
      <c r="O83" s="157"/>
      <c r="P83" s="157"/>
      <c r="Q83" s="157"/>
      <c r="R83" s="157"/>
      <c r="S83" s="157"/>
      <c r="T83" s="157"/>
      <c r="U83" s="157"/>
      <c r="V83" s="157"/>
      <c r="W83" s="157"/>
      <c r="X83" s="157"/>
      <c r="Y83" s="157"/>
    </row>
    <row r="84" spans="13:25" ht="12.75">
      <c r="M84" s="157"/>
      <c r="N84" s="157"/>
      <c r="O84" s="157"/>
      <c r="P84" s="157"/>
      <c r="Q84" s="157"/>
      <c r="R84" s="157"/>
      <c r="S84" s="157"/>
      <c r="T84" s="157"/>
      <c r="U84" s="157"/>
      <c r="V84" s="157"/>
      <c r="W84" s="157"/>
      <c r="X84" s="157"/>
      <c r="Y84" s="157"/>
    </row>
    <row r="85" spans="13:25" ht="12.75">
      <c r="M85" s="157"/>
      <c r="N85" s="157"/>
      <c r="O85" s="157"/>
      <c r="P85" s="157"/>
      <c r="Q85" s="157"/>
      <c r="R85" s="157"/>
      <c r="S85" s="157"/>
      <c r="T85" s="157"/>
      <c r="U85" s="157"/>
      <c r="V85" s="157"/>
      <c r="W85" s="157"/>
      <c r="X85" s="157"/>
      <c r="Y85" s="157"/>
    </row>
    <row r="86" spans="13:25" ht="12.75">
      <c r="M86" s="157"/>
      <c r="N86" s="157"/>
      <c r="O86" s="157"/>
      <c r="P86" s="157"/>
      <c r="Q86" s="157"/>
      <c r="R86" s="157"/>
      <c r="S86" s="157"/>
      <c r="T86" s="157"/>
      <c r="U86" s="157"/>
      <c r="V86" s="157"/>
      <c r="W86" s="157"/>
      <c r="X86" s="157"/>
      <c r="Y86" s="157"/>
    </row>
    <row r="87" spans="13:25" ht="12.75">
      <c r="M87" s="157"/>
      <c r="N87" s="157"/>
      <c r="O87" s="157"/>
      <c r="P87" s="157"/>
      <c r="Q87" s="157"/>
      <c r="R87" s="157"/>
      <c r="S87" s="157"/>
      <c r="T87" s="157"/>
      <c r="U87" s="157"/>
      <c r="V87" s="157"/>
      <c r="W87" s="157"/>
      <c r="X87" s="157"/>
      <c r="Y87" s="157"/>
    </row>
    <row r="88" spans="13:25" ht="12.75">
      <c r="M88" s="157"/>
      <c r="N88" s="157"/>
      <c r="O88" s="157"/>
      <c r="P88" s="157"/>
      <c r="Q88" s="157"/>
      <c r="R88" s="157"/>
      <c r="S88" s="157"/>
      <c r="T88" s="157"/>
      <c r="U88" s="157"/>
      <c r="V88" s="157"/>
      <c r="W88" s="157"/>
      <c r="X88" s="157"/>
      <c r="Y88" s="157"/>
    </row>
    <row r="89" spans="13:25" ht="12.75">
      <c r="M89" s="157"/>
      <c r="N89" s="157"/>
      <c r="O89" s="157"/>
      <c r="P89" s="157"/>
      <c r="Q89" s="157"/>
      <c r="R89" s="157"/>
      <c r="S89" s="157"/>
      <c r="T89" s="157"/>
      <c r="U89" s="157"/>
      <c r="V89" s="157"/>
      <c r="W89" s="157"/>
      <c r="X89" s="157"/>
      <c r="Y89" s="157"/>
    </row>
    <row r="90" spans="13:25" ht="12.75">
      <c r="M90" s="157"/>
      <c r="N90" s="157"/>
      <c r="O90" s="157"/>
      <c r="P90" s="157"/>
      <c r="Q90" s="157"/>
      <c r="R90" s="157"/>
      <c r="S90" s="157"/>
      <c r="T90" s="157"/>
      <c r="U90" s="157"/>
      <c r="V90" s="157"/>
      <c r="W90" s="157"/>
      <c r="X90" s="157"/>
      <c r="Y90" s="157"/>
    </row>
    <row r="91" spans="13:25" ht="12.75">
      <c r="M91" s="157"/>
      <c r="N91" s="157"/>
      <c r="O91" s="157"/>
      <c r="P91" s="157"/>
      <c r="Q91" s="157"/>
      <c r="R91" s="157"/>
      <c r="S91" s="157"/>
      <c r="T91" s="157"/>
      <c r="U91" s="157"/>
      <c r="V91" s="157"/>
      <c r="W91" s="157"/>
      <c r="X91" s="157"/>
      <c r="Y91" s="157"/>
    </row>
    <row r="92" spans="13:25" ht="12.75">
      <c r="M92" s="157"/>
      <c r="N92" s="157"/>
      <c r="O92" s="157"/>
      <c r="P92" s="157"/>
      <c r="Q92" s="157"/>
      <c r="R92" s="157"/>
      <c r="S92" s="157"/>
      <c r="T92" s="157"/>
      <c r="U92" s="157"/>
      <c r="V92" s="157"/>
      <c r="W92" s="157"/>
      <c r="X92" s="157"/>
      <c r="Y92" s="157"/>
    </row>
    <row r="93" spans="13:25" ht="12.75">
      <c r="M93" s="157"/>
      <c r="N93" s="157"/>
      <c r="O93" s="157"/>
      <c r="P93" s="157"/>
      <c r="Q93" s="157"/>
      <c r="R93" s="157"/>
      <c r="S93" s="157"/>
      <c r="T93" s="157"/>
      <c r="U93" s="157"/>
      <c r="V93" s="157"/>
      <c r="W93" s="157"/>
      <c r="X93" s="157"/>
      <c r="Y93" s="157"/>
    </row>
    <row r="94" spans="13:25" ht="12.75">
      <c r="M94" s="157"/>
      <c r="N94" s="157"/>
      <c r="O94" s="157"/>
      <c r="P94" s="157"/>
      <c r="Q94" s="157"/>
      <c r="R94" s="157"/>
      <c r="S94" s="157"/>
      <c r="T94" s="157"/>
      <c r="U94" s="157"/>
      <c r="V94" s="157"/>
      <c r="W94" s="157"/>
      <c r="X94" s="157"/>
      <c r="Y94" s="157"/>
    </row>
    <row r="95" spans="13:25" ht="12.75">
      <c r="M95" s="157"/>
      <c r="N95" s="157"/>
      <c r="O95" s="157"/>
      <c r="P95" s="157"/>
      <c r="Q95" s="157"/>
      <c r="R95" s="157"/>
      <c r="S95" s="157"/>
      <c r="T95" s="157"/>
      <c r="U95" s="157"/>
      <c r="V95" s="157"/>
      <c r="W95" s="157"/>
      <c r="X95" s="157"/>
      <c r="Y95" s="157"/>
    </row>
    <row r="96" spans="13:25" ht="12.75">
      <c r="M96" s="157"/>
      <c r="N96" s="157"/>
      <c r="O96" s="157"/>
      <c r="P96" s="157"/>
      <c r="Q96" s="157"/>
      <c r="R96" s="157"/>
      <c r="S96" s="157"/>
      <c r="T96" s="157"/>
      <c r="U96" s="157"/>
      <c r="V96" s="157"/>
      <c r="W96" s="157"/>
      <c r="X96" s="157"/>
      <c r="Y96" s="157"/>
    </row>
    <row r="97" spans="13:25" ht="12.75">
      <c r="M97" s="157"/>
      <c r="N97" s="157"/>
      <c r="O97" s="157"/>
      <c r="P97" s="157"/>
      <c r="Q97" s="157"/>
      <c r="R97" s="157"/>
      <c r="S97" s="157"/>
      <c r="T97" s="157"/>
      <c r="U97" s="157"/>
      <c r="V97" s="157"/>
      <c r="W97" s="157"/>
      <c r="X97" s="157"/>
      <c r="Y97" s="157"/>
    </row>
    <row r="98" spans="13:25" ht="12.75">
      <c r="M98" s="157"/>
      <c r="N98" s="157"/>
      <c r="O98" s="157"/>
      <c r="P98" s="157"/>
      <c r="Q98" s="157"/>
      <c r="R98" s="157"/>
      <c r="S98" s="157"/>
      <c r="T98" s="157"/>
      <c r="U98" s="157"/>
      <c r="V98" s="157"/>
      <c r="W98" s="157"/>
      <c r="X98" s="157"/>
      <c r="Y98" s="157"/>
    </row>
    <row r="99" spans="13:25" ht="12.75">
      <c r="M99" s="157"/>
      <c r="N99" s="157"/>
      <c r="O99" s="157"/>
      <c r="P99" s="157"/>
      <c r="Q99" s="157"/>
      <c r="R99" s="157"/>
      <c r="S99" s="157"/>
      <c r="T99" s="157"/>
      <c r="U99" s="157"/>
      <c r="V99" s="157"/>
      <c r="W99" s="157"/>
      <c r="X99" s="157"/>
      <c r="Y99" s="157"/>
    </row>
    <row r="100" spans="13:25" ht="12.75">
      <c r="M100" s="157"/>
      <c r="N100" s="157"/>
      <c r="O100" s="157"/>
      <c r="P100" s="157"/>
      <c r="Q100" s="157"/>
      <c r="R100" s="157"/>
      <c r="S100" s="157"/>
      <c r="T100" s="157"/>
      <c r="U100" s="157"/>
      <c r="V100" s="157"/>
      <c r="W100" s="157"/>
      <c r="X100" s="157"/>
      <c r="Y100" s="157"/>
    </row>
    <row r="101" spans="13:25" ht="12.75">
      <c r="M101" s="157"/>
      <c r="N101" s="157"/>
      <c r="O101" s="157"/>
      <c r="P101" s="157"/>
      <c r="Q101" s="157"/>
      <c r="R101" s="157"/>
      <c r="S101" s="157"/>
      <c r="T101" s="157"/>
      <c r="U101" s="157"/>
      <c r="V101" s="157"/>
      <c r="W101" s="157"/>
      <c r="X101" s="157"/>
      <c r="Y101" s="157"/>
    </row>
    <row r="102" spans="13:25" ht="12.75">
      <c r="M102" s="157"/>
      <c r="N102" s="157"/>
      <c r="O102" s="157"/>
      <c r="P102" s="157"/>
      <c r="Q102" s="157"/>
      <c r="R102" s="157"/>
      <c r="S102" s="157"/>
      <c r="T102" s="157"/>
      <c r="U102" s="157"/>
      <c r="V102" s="157"/>
      <c r="W102" s="157"/>
      <c r="X102" s="157"/>
      <c r="Y102" s="157"/>
    </row>
    <row r="103" spans="13:25" ht="12.75">
      <c r="M103" s="157"/>
      <c r="N103" s="157"/>
      <c r="O103" s="157"/>
      <c r="P103" s="157"/>
      <c r="Q103" s="157"/>
      <c r="R103" s="157"/>
      <c r="S103" s="157"/>
      <c r="T103" s="157"/>
      <c r="U103" s="157"/>
      <c r="V103" s="157"/>
      <c r="W103" s="157"/>
      <c r="X103" s="157"/>
      <c r="Y103" s="157"/>
    </row>
  </sheetData>
  <mergeCells count="9">
    <mergeCell ref="B61:E62"/>
    <mergeCell ref="G7:L7"/>
    <mergeCell ref="G61:L61"/>
    <mergeCell ref="B7:D7"/>
    <mergeCell ref="G62:I62"/>
    <mergeCell ref="J62:L62"/>
    <mergeCell ref="J8:L8"/>
    <mergeCell ref="B8:D8"/>
    <mergeCell ref="G8:I8"/>
  </mergeCells>
  <printOptions horizontalCentered="1"/>
  <pageMargins left="0" right="0" top="0.3937007874015748" bottom="0.3937007874015748" header="0" footer="0"/>
  <pageSetup fitToHeight="2" horizontalDpi="600" verticalDpi="600" orientation="portrait" paperSize="9" scale="62" r:id="rId2"/>
  <headerFooter alignWithMargins="0">
    <oddFooter>&amp;R&amp;A
&amp;D
</oddFooter>
  </headerFooter>
  <rowBreaks count="1" manualBreakCount="1">
    <brk id="54" max="10" man="1"/>
  </rowBreaks>
  <drawing r:id="rId1"/>
</worksheet>
</file>

<file path=xl/worksheets/sheet46.xml><?xml version="1.0" encoding="utf-8"?>
<worksheet xmlns="http://schemas.openxmlformats.org/spreadsheetml/2006/main" xmlns:r="http://schemas.openxmlformats.org/officeDocument/2006/relationships">
  <sheetPr codeName="Hoja49">
    <tabColor indexed="41"/>
  </sheetPr>
  <dimension ref="A1:AD46"/>
  <sheetViews>
    <sheetView workbookViewId="0" topLeftCell="A1">
      <pane xSplit="1" ySplit="8" topLeftCell="B9"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29.7109375" style="0" customWidth="1"/>
    <col min="2" max="2" width="14.57421875" style="25" customWidth="1"/>
    <col min="3" max="3" width="10.00390625" style="0" customWidth="1"/>
    <col min="4" max="5" width="14.57421875" style="0" customWidth="1"/>
  </cols>
  <sheetData>
    <row r="1" spans="2:3" ht="22.5" customHeight="1">
      <c r="B1" s="8"/>
      <c r="C1" s="8"/>
    </row>
    <row r="2" spans="2:5" ht="5.25" customHeight="1">
      <c r="B2" s="85"/>
      <c r="C2" s="19"/>
      <c r="D2" s="19"/>
      <c r="E2" s="19"/>
    </row>
    <row r="3" ht="26.25" customHeight="1">
      <c r="A3" s="50" t="s">
        <v>822</v>
      </c>
    </row>
    <row r="4" ht="23.25" customHeight="1">
      <c r="A4" s="50" t="s">
        <v>221</v>
      </c>
    </row>
    <row r="5" spans="1:5" ht="13.5" customHeight="1">
      <c r="A5" s="53" t="s">
        <v>685</v>
      </c>
      <c r="B5" s="51"/>
      <c r="C5" s="80"/>
      <c r="D5" s="8"/>
      <c r="E5" s="8"/>
    </row>
    <row r="6" spans="1:5" ht="7.5" customHeight="1">
      <c r="A6" s="53"/>
      <c r="B6" s="51"/>
      <c r="C6" s="80"/>
      <c r="D6" s="8"/>
      <c r="E6" s="8"/>
    </row>
    <row r="7" spans="1:5" ht="14.25" customHeight="1">
      <c r="A7" s="53"/>
      <c r="B7" s="51"/>
      <c r="C7" s="80"/>
      <c r="D7" s="8"/>
      <c r="E7" s="8"/>
    </row>
    <row r="8" spans="1:5" ht="14.25" customHeight="1">
      <c r="A8" s="350" t="s">
        <v>200</v>
      </c>
      <c r="B8" s="67">
        <v>2010</v>
      </c>
      <c r="C8" s="272" t="s">
        <v>819</v>
      </c>
      <c r="D8" s="67">
        <v>2009</v>
      </c>
      <c r="E8" s="67">
        <v>2008</v>
      </c>
    </row>
    <row r="9" spans="1:5" ht="14.25" customHeight="1">
      <c r="A9" s="15" t="s">
        <v>880</v>
      </c>
      <c r="B9" s="251">
        <v>3028.827715</v>
      </c>
      <c r="C9" s="234">
        <v>-0.7668723464646865</v>
      </c>
      <c r="D9" s="252">
        <v>3052.2344569999996</v>
      </c>
      <c r="E9" s="252">
        <v>2625.770137</v>
      </c>
    </row>
    <row r="10" spans="1:5" ht="14.25" customHeight="1">
      <c r="A10" s="15" t="s">
        <v>919</v>
      </c>
      <c r="B10" s="251">
        <v>-799.875428</v>
      </c>
      <c r="C10" s="234">
        <v>7.674400970222051</v>
      </c>
      <c r="D10" s="252">
        <v>-742.86499</v>
      </c>
      <c r="E10" s="252">
        <v>-707.785299</v>
      </c>
    </row>
    <row r="11" spans="1:5" ht="14.25" customHeight="1">
      <c r="A11" s="15" t="s">
        <v>881</v>
      </c>
      <c r="B11" s="251">
        <v>2228.952287</v>
      </c>
      <c r="C11" s="234">
        <v>-3.482213701580905</v>
      </c>
      <c r="D11" s="252">
        <v>2309.369467</v>
      </c>
      <c r="E11" s="252">
        <v>1917.984838</v>
      </c>
    </row>
    <row r="12" spans="1:5" ht="14.25" customHeight="1">
      <c r="A12" s="15" t="s">
        <v>882</v>
      </c>
      <c r="B12" s="251">
        <v>2032.934111</v>
      </c>
      <c r="C12" s="234">
        <v>-5.184266431007456</v>
      </c>
      <c r="D12" s="252">
        <v>2144.089419</v>
      </c>
      <c r="E12" s="252">
        <v>1678.731744</v>
      </c>
    </row>
    <row r="13" spans="1:5" ht="14.25" customHeight="1">
      <c r="A13" s="15" t="s">
        <v>883</v>
      </c>
      <c r="B13" s="251">
        <v>1486.297485</v>
      </c>
      <c r="C13" s="234">
        <v>3.6393281877771466</v>
      </c>
      <c r="D13" s="252">
        <v>1434.1056729999998</v>
      </c>
      <c r="E13" s="252">
        <v>1168.953241</v>
      </c>
    </row>
    <row r="14" spans="1:5" ht="14.25" customHeight="1">
      <c r="A14" s="2"/>
      <c r="B14" s="251"/>
      <c r="C14" s="234"/>
      <c r="D14" s="252"/>
      <c r="E14" s="252"/>
    </row>
    <row r="15" spans="1:30" ht="12" customHeight="1">
      <c r="A15" s="350" t="s">
        <v>203</v>
      </c>
      <c r="B15" s="62">
        <v>40543</v>
      </c>
      <c r="C15" s="272" t="s">
        <v>819</v>
      </c>
      <c r="D15" s="62">
        <v>40178</v>
      </c>
      <c r="E15" s="62">
        <v>39813</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row>
    <row r="16" spans="1:30" ht="14.25" customHeight="1">
      <c r="A16" s="15" t="s">
        <v>708</v>
      </c>
      <c r="B16" s="251">
        <v>54669.2458</v>
      </c>
      <c r="C16" s="234">
        <v>13.767361592909477</v>
      </c>
      <c r="D16" s="252">
        <v>48053.541046</v>
      </c>
      <c r="E16" s="252">
        <v>61648.90742</v>
      </c>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row>
    <row r="17" spans="1:30" ht="14.25" customHeight="1">
      <c r="A17" s="15" t="s">
        <v>873</v>
      </c>
      <c r="B17" s="251">
        <v>48531.647915</v>
      </c>
      <c r="C17" s="234">
        <v>-32.78868659532746</v>
      </c>
      <c r="D17" s="252">
        <v>72207.557711</v>
      </c>
      <c r="E17" s="252">
        <v>75326.405245</v>
      </c>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row>
    <row r="18" spans="1:30" ht="14.25" customHeight="1">
      <c r="A18" s="375" t="s">
        <v>874</v>
      </c>
      <c r="B18" s="251">
        <v>10293.525352</v>
      </c>
      <c r="C18" s="234">
        <v>-4.914764327610188</v>
      </c>
      <c r="D18" s="252">
        <v>10825.576946000001</v>
      </c>
      <c r="E18" s="252">
        <v>20257.263188</v>
      </c>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row>
    <row r="19" spans="1:30" ht="14.25" customHeight="1">
      <c r="A19" s="375" t="s">
        <v>875</v>
      </c>
      <c r="B19" s="251">
        <v>58825.173267000006</v>
      </c>
      <c r="C19" s="234">
        <v>-29.15457966268551</v>
      </c>
      <c r="D19" s="252">
        <v>83033.134657</v>
      </c>
      <c r="E19" s="252">
        <v>95583.668433</v>
      </c>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row>
    <row r="20" spans="1:30" ht="14.25" customHeight="1">
      <c r="A20" s="229" t="s">
        <v>705</v>
      </c>
      <c r="B20" s="251">
        <v>4319.818803</v>
      </c>
      <c r="C20" s="234">
        <v>5.07313830987397</v>
      </c>
      <c r="D20" s="252">
        <v>4111.249433000001</v>
      </c>
      <c r="E20" s="252">
        <v>4531.92762</v>
      </c>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row>
    <row r="21" spans="6:30" ht="12.75">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row>
    <row r="22" spans="6:30" ht="12.75">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row>
    <row r="23" spans="2:30" ht="12.75">
      <c r="B23" s="352"/>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row>
    <row r="24" spans="6:30" ht="12.75">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row>
    <row r="25" spans="6:30" ht="12.75">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row>
    <row r="26" spans="6:30" ht="12.75">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row>
    <row r="27" spans="6:30" ht="12.75">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row>
    <row r="28" spans="6:30" ht="12.75">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row>
    <row r="29" spans="6:30" ht="12.75">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row>
    <row r="30" spans="6:30" ht="12.75">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row>
    <row r="31" spans="6:30" ht="12.75">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row>
    <row r="32" spans="6:30" ht="12.75">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row>
    <row r="33" spans="6:30" ht="12.75">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row>
    <row r="34" spans="6:30" ht="12.75">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row>
    <row r="35" spans="6:30" ht="12.75">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row>
    <row r="36" spans="6:30" ht="12.75">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row>
    <row r="37" spans="6:30" ht="12.75">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row>
    <row r="38" spans="6:30" ht="12.75">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row>
    <row r="39" spans="6:30" ht="12.75">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row>
    <row r="40" spans="6:30" ht="12.75">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row>
    <row r="41" spans="6:30" ht="12.75">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6:30" ht="12.75">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row>
    <row r="43" spans="6:30" ht="12.75">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row>
    <row r="44" spans="6:30" ht="12.75">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row>
    <row r="45" spans="6:30" ht="12.75">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row>
    <row r="46" spans="13:30" ht="12.75">
      <c r="M46" s="157"/>
      <c r="N46" s="157"/>
      <c r="O46" s="157"/>
      <c r="P46" s="157"/>
      <c r="Q46" s="157"/>
      <c r="R46" s="157"/>
      <c r="S46" s="157"/>
      <c r="T46" s="157"/>
      <c r="U46" s="157"/>
      <c r="V46" s="157"/>
      <c r="W46" s="157"/>
      <c r="X46" s="157"/>
      <c r="Y46" s="157"/>
      <c r="Z46" s="157"/>
      <c r="AA46" s="157"/>
      <c r="AB46" s="157"/>
      <c r="AC46" s="157"/>
      <c r="AD46" s="157"/>
    </row>
  </sheetData>
  <printOptions horizontalCentered="1"/>
  <pageMargins left="0.3937007874015748" right="0.3937007874015748" top="0.5905511811023623" bottom="0.984251968503937" header="0" footer="0"/>
  <pageSetup fitToHeight="2" horizontalDpi="600" verticalDpi="600" orientation="portrait" paperSize="9" r:id="rId2"/>
  <headerFooter alignWithMargins="0">
    <oddFooter>&amp;R&amp;A
&amp;D
</oddFooter>
  </headerFooter>
  <drawing r:id="rId1"/>
</worksheet>
</file>

<file path=xl/worksheets/sheet47.xml><?xml version="1.0" encoding="utf-8"?>
<worksheet xmlns="http://schemas.openxmlformats.org/spreadsheetml/2006/main" xmlns:r="http://schemas.openxmlformats.org/officeDocument/2006/relationships">
  <sheetPr codeName="Hoja76">
    <tabColor indexed="41"/>
    <pageSetUpPr fitToPage="1"/>
  </sheetPr>
  <dimension ref="A1:F62"/>
  <sheetViews>
    <sheetView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4.00390625" style="0" customWidth="1"/>
    <col min="2" max="2" width="12.421875" style="25" customWidth="1"/>
    <col min="3" max="3" width="10.57421875" style="76" customWidth="1"/>
    <col min="4" max="5" width="12.421875" style="0" customWidth="1"/>
  </cols>
  <sheetData>
    <row r="1" spans="2:3" ht="22.5" customHeight="1">
      <c r="B1" s="8"/>
      <c r="C1" s="8"/>
    </row>
    <row r="2" ht="5.25" customHeight="1">
      <c r="B2" s="74"/>
    </row>
    <row r="3" ht="24" customHeight="1">
      <c r="A3" s="226" t="s">
        <v>682</v>
      </c>
    </row>
    <row r="4" ht="14.25" customHeight="1">
      <c r="A4" s="77"/>
    </row>
    <row r="5" spans="1:5" ht="18">
      <c r="A5" s="222" t="s">
        <v>200</v>
      </c>
      <c r="B5" s="51"/>
      <c r="C5" s="153"/>
      <c r="D5" s="8"/>
      <c r="E5" s="8"/>
    </row>
    <row r="6" spans="1:5" ht="12.75">
      <c r="A6" s="223" t="s">
        <v>685</v>
      </c>
      <c r="B6" s="320"/>
      <c r="C6" s="321"/>
      <c r="D6" s="271"/>
      <c r="E6" s="271"/>
    </row>
    <row r="7" spans="1:5" ht="12.75">
      <c r="A7" s="55"/>
      <c r="B7" s="67">
        <v>2010</v>
      </c>
      <c r="C7" s="63" t="s">
        <v>758</v>
      </c>
      <c r="D7" s="67">
        <v>2009</v>
      </c>
      <c r="E7" s="67">
        <v>2008</v>
      </c>
    </row>
    <row r="8" spans="1:5" ht="12.75">
      <c r="A8" s="227" t="s">
        <v>912</v>
      </c>
      <c r="B8" s="248">
        <v>-162.978826</v>
      </c>
      <c r="C8" s="322" t="s">
        <v>224</v>
      </c>
      <c r="D8" s="248">
        <v>436.713742</v>
      </c>
      <c r="E8" s="248">
        <v>-1042.503733</v>
      </c>
    </row>
    <row r="9" spans="1:5" ht="12.75">
      <c r="A9" s="318" t="s">
        <v>47</v>
      </c>
      <c r="B9" s="251">
        <v>-178.941796</v>
      </c>
      <c r="C9" s="273">
        <v>65.42808492501186</v>
      </c>
      <c r="D9" s="252">
        <v>-108.168934</v>
      </c>
      <c r="E9" s="252">
        <v>-32.570079</v>
      </c>
    </row>
    <row r="10" spans="1:5" ht="12.75">
      <c r="A10" s="296" t="s">
        <v>914</v>
      </c>
      <c r="B10" s="251">
        <v>697.556498</v>
      </c>
      <c r="C10" s="273">
        <v>44.20592254315694</v>
      </c>
      <c r="D10" s="252">
        <v>483.722503</v>
      </c>
      <c r="E10" s="252">
        <v>436.51415</v>
      </c>
    </row>
    <row r="11" spans="1:5" ht="12.75">
      <c r="A11" s="419" t="s">
        <v>691</v>
      </c>
      <c r="B11" s="251">
        <v>328.518103</v>
      </c>
      <c r="C11" s="234">
        <v>49.95893314476096</v>
      </c>
      <c r="D11" s="252">
        <v>219.072046</v>
      </c>
      <c r="E11" s="252">
        <v>176.677937</v>
      </c>
    </row>
    <row r="12" spans="1:5" ht="7.5" customHeight="1">
      <c r="A12" s="193"/>
      <c r="B12" s="251"/>
      <c r="C12" s="234"/>
      <c r="D12" s="252"/>
      <c r="E12" s="252"/>
    </row>
    <row r="13" spans="1:5" ht="12.75">
      <c r="A13" s="143" t="s">
        <v>918</v>
      </c>
      <c r="B13" s="248">
        <v>684.153979</v>
      </c>
      <c r="C13" s="249">
        <v>-33.66354397740685</v>
      </c>
      <c r="D13" s="248">
        <v>1031.339357</v>
      </c>
      <c r="E13" s="248">
        <v>-461.881725</v>
      </c>
    </row>
    <row r="14" spans="1:5" ht="12.75">
      <c r="A14" s="134" t="s">
        <v>919</v>
      </c>
      <c r="B14" s="251">
        <v>-798.124772</v>
      </c>
      <c r="C14" s="234">
        <v>5.642518177649403</v>
      </c>
      <c r="D14" s="252">
        <v>-755.495785</v>
      </c>
      <c r="E14" s="252">
        <v>-663.230347</v>
      </c>
    </row>
    <row r="15" spans="1:5" ht="12.75">
      <c r="A15" s="242" t="s">
        <v>920</v>
      </c>
      <c r="B15" s="251">
        <v>-477.828225</v>
      </c>
      <c r="C15" s="234">
        <v>-13.095813364753573</v>
      </c>
      <c r="D15" s="252">
        <v>-549.833378</v>
      </c>
      <c r="E15" s="252">
        <v>-553.107269</v>
      </c>
    </row>
    <row r="16" spans="1:5" ht="12.75">
      <c r="A16" s="242" t="s">
        <v>921</v>
      </c>
      <c r="B16" s="251">
        <v>-88.059351</v>
      </c>
      <c r="C16" s="234" t="s">
        <v>224</v>
      </c>
      <c r="D16" s="252">
        <v>-9.02892</v>
      </c>
      <c r="E16" s="252">
        <v>52.936504</v>
      </c>
    </row>
    <row r="17" spans="1:5" ht="12.75">
      <c r="A17" s="242" t="s">
        <v>922</v>
      </c>
      <c r="B17" s="251">
        <v>-232.237196</v>
      </c>
      <c r="C17" s="234">
        <v>18.10663562102217</v>
      </c>
      <c r="D17" s="252">
        <v>-196.633487</v>
      </c>
      <c r="E17" s="252">
        <v>-163.059582</v>
      </c>
    </row>
    <row r="18" spans="1:5" ht="7.5" customHeight="1">
      <c r="A18" s="193"/>
      <c r="B18" s="251"/>
      <c r="C18" s="234"/>
      <c r="D18" s="252"/>
      <c r="E18" s="252"/>
    </row>
    <row r="19" spans="1:5" ht="12.75">
      <c r="A19" s="227" t="s">
        <v>923</v>
      </c>
      <c r="B19" s="248">
        <v>-113.970793</v>
      </c>
      <c r="C19" s="249" t="s">
        <v>224</v>
      </c>
      <c r="D19" s="248">
        <v>275.843572</v>
      </c>
      <c r="E19" s="248">
        <v>-1125.112072</v>
      </c>
    </row>
    <row r="20" spans="1:5" ht="12.75">
      <c r="A20" s="134" t="s">
        <v>0</v>
      </c>
      <c r="B20" s="251">
        <v>-916.480181</v>
      </c>
      <c r="C20" s="234" t="s">
        <v>224</v>
      </c>
      <c r="D20" s="252">
        <v>-106.68941</v>
      </c>
      <c r="E20" s="252">
        <v>-113.441913</v>
      </c>
    </row>
    <row r="21" spans="1:5" ht="12.75">
      <c r="A21" s="296" t="s">
        <v>201</v>
      </c>
      <c r="B21" s="251">
        <v>-893.2237339999999</v>
      </c>
      <c r="C21" s="273">
        <v>20.520838851323898</v>
      </c>
      <c r="D21" s="252">
        <v>-741.13634</v>
      </c>
      <c r="E21" s="252">
        <v>-608.110586</v>
      </c>
    </row>
    <row r="22" spans="1:5" ht="7.5" customHeight="1">
      <c r="A22" s="2"/>
      <c r="B22" s="251"/>
      <c r="C22" s="234"/>
      <c r="D22" s="252"/>
      <c r="E22" s="252"/>
    </row>
    <row r="23" spans="1:5" ht="12.75">
      <c r="A23" s="227" t="s">
        <v>3</v>
      </c>
      <c r="B23" s="248">
        <v>-1923.674708</v>
      </c>
      <c r="C23" s="323">
        <v>236.31724588453875</v>
      </c>
      <c r="D23" s="248">
        <v>-571.982178</v>
      </c>
      <c r="E23" s="248">
        <v>-1846.664571</v>
      </c>
    </row>
    <row r="24" spans="1:5" ht="12.75">
      <c r="A24" s="134" t="s">
        <v>4</v>
      </c>
      <c r="B24" s="251">
        <v>677.899125</v>
      </c>
      <c r="C24" s="273">
        <v>49.28474533985838</v>
      </c>
      <c r="D24" s="252">
        <v>454.098055</v>
      </c>
      <c r="E24" s="252">
        <v>713.040575</v>
      </c>
    </row>
    <row r="25" spans="1:5" ht="7.5" customHeight="1">
      <c r="A25" s="2"/>
      <c r="B25" s="251"/>
      <c r="C25" s="234"/>
      <c r="D25" s="252"/>
      <c r="E25" s="252"/>
    </row>
    <row r="26" spans="1:5" ht="12.75">
      <c r="A26" s="227" t="s">
        <v>5</v>
      </c>
      <c r="B26" s="361">
        <v>-1245.775583</v>
      </c>
      <c r="C26" s="323" t="s">
        <v>224</v>
      </c>
      <c r="D26" s="248">
        <v>-117.884123</v>
      </c>
      <c r="E26" s="248">
        <v>-1133.623996</v>
      </c>
    </row>
    <row r="27" spans="1:5" ht="12.75">
      <c r="A27" s="318" t="s">
        <v>6</v>
      </c>
      <c r="B27" s="251">
        <v>0</v>
      </c>
      <c r="C27" s="273" t="s">
        <v>224</v>
      </c>
      <c r="D27" s="252">
        <v>12.6702</v>
      </c>
      <c r="E27" s="252">
        <v>-6.62509</v>
      </c>
    </row>
    <row r="28" spans="1:5" ht="7.5" customHeight="1">
      <c r="A28" s="193"/>
      <c r="B28" s="251"/>
      <c r="C28" s="234"/>
      <c r="D28" s="252"/>
      <c r="E28" s="252"/>
    </row>
    <row r="29" spans="1:5" ht="13.5" customHeight="1">
      <c r="A29" s="227" t="s">
        <v>7</v>
      </c>
      <c r="B29" s="361">
        <v>-1245.494833</v>
      </c>
      <c r="C29" s="323" t="s">
        <v>224</v>
      </c>
      <c r="D29" s="248">
        <v>-105.213923</v>
      </c>
      <c r="E29" s="248">
        <v>-1140.249086</v>
      </c>
    </row>
    <row r="30" spans="1:6" ht="13.5" customHeight="1">
      <c r="A30" s="54" t="s">
        <v>8</v>
      </c>
      <c r="B30" s="251">
        <v>0</v>
      </c>
      <c r="C30" s="234">
        <v>0</v>
      </c>
      <c r="D30" s="234">
        <v>0</v>
      </c>
      <c r="E30" s="252">
        <v>-394.8</v>
      </c>
      <c r="F30" s="252"/>
    </row>
    <row r="31" spans="1:6" ht="4.5" customHeight="1">
      <c r="A31" s="53"/>
      <c r="B31" s="251"/>
      <c r="C31" s="234"/>
      <c r="D31" s="234"/>
      <c r="E31" s="252"/>
      <c r="F31" s="252"/>
    </row>
    <row r="32" spans="1:6" ht="12.75" customHeight="1">
      <c r="A32" s="385" t="s">
        <v>9</v>
      </c>
      <c r="B32" s="361">
        <v>-1245.494833</v>
      </c>
      <c r="C32" s="323" t="s">
        <v>224</v>
      </c>
      <c r="D32" s="249">
        <v>-105.213923</v>
      </c>
      <c r="E32" s="248">
        <v>-745.4490860000001</v>
      </c>
      <c r="F32" s="251"/>
    </row>
    <row r="33" spans="1:6" ht="5.25" customHeight="1">
      <c r="A33" s="511"/>
      <c r="B33" s="512"/>
      <c r="C33" s="513"/>
      <c r="D33" s="233"/>
      <c r="E33" s="251"/>
      <c r="F33" s="251"/>
    </row>
    <row r="34" spans="1:5" ht="16.5" customHeight="1">
      <c r="A34" s="377" t="s">
        <v>348</v>
      </c>
      <c r="B34" s="251"/>
      <c r="C34" s="234"/>
      <c r="D34" s="252"/>
      <c r="E34" s="252"/>
    </row>
    <row r="35" spans="2:5" ht="15.75" customHeight="1">
      <c r="B35" s="251"/>
      <c r="C35" s="234"/>
      <c r="D35" s="252"/>
      <c r="E35" s="252"/>
    </row>
    <row r="36" spans="1:5" ht="18">
      <c r="A36" s="421" t="s">
        <v>203</v>
      </c>
      <c r="B36" s="230"/>
      <c r="C36" s="231"/>
      <c r="D36" s="232"/>
      <c r="E36" s="232"/>
    </row>
    <row r="37" spans="1:5" ht="12.75">
      <c r="A37" s="422" t="s">
        <v>685</v>
      </c>
      <c r="B37" s="42"/>
      <c r="C37" s="82"/>
      <c r="D37" s="40"/>
      <c r="E37" s="40"/>
    </row>
    <row r="38" spans="1:5" ht="12.75">
      <c r="A38" s="55"/>
      <c r="B38" s="62">
        <v>40543</v>
      </c>
      <c r="C38" s="347" t="s">
        <v>819</v>
      </c>
      <c r="D38" s="62">
        <v>40178</v>
      </c>
      <c r="E38" s="62">
        <v>39813</v>
      </c>
    </row>
    <row r="39" spans="1:5" ht="12.75">
      <c r="A39" s="193" t="s">
        <v>54</v>
      </c>
      <c r="B39" s="251">
        <v>-87.77122400000007</v>
      </c>
      <c r="C39" s="273" t="s">
        <v>224</v>
      </c>
      <c r="D39" s="252">
        <v>411.06518099999994</v>
      </c>
      <c r="E39" s="252">
        <v>-929.5463369999998</v>
      </c>
    </row>
    <row r="40" spans="1:5" ht="12.75">
      <c r="A40" s="193" t="s">
        <v>698</v>
      </c>
      <c r="B40" s="251">
        <v>28444.589614000026</v>
      </c>
      <c r="C40" s="234">
        <v>-15.596686667798265</v>
      </c>
      <c r="D40" s="252">
        <v>33700.797386999955</v>
      </c>
      <c r="E40" s="252">
        <v>18792.50835699997</v>
      </c>
    </row>
    <row r="41" spans="1:5" ht="12.75">
      <c r="A41" s="193" t="s">
        <v>93</v>
      </c>
      <c r="B41" s="251">
        <v>1090.6343720000586</v>
      </c>
      <c r="C41" s="234">
        <v>-36.724260267862455</v>
      </c>
      <c r="D41" s="252">
        <v>1723.6216860000277</v>
      </c>
      <c r="E41" s="252">
        <v>5451.429525000101</v>
      </c>
    </row>
    <row r="42" spans="1:5" ht="12.75">
      <c r="A42" s="193" t="s">
        <v>699</v>
      </c>
      <c r="B42" s="251">
        <v>-1386.3553880000254</v>
      </c>
      <c r="C42" s="273" t="s">
        <v>224</v>
      </c>
      <c r="D42" s="252">
        <v>883.1697390000336</v>
      </c>
      <c r="E42" s="252">
        <v>-198.15147800004343</v>
      </c>
    </row>
    <row r="43" spans="1:5" ht="12.75">
      <c r="A43" s="229" t="s">
        <v>700</v>
      </c>
      <c r="B43" s="251">
        <v>2476.989760000084</v>
      </c>
      <c r="C43" s="234">
        <v>194.72116387400092</v>
      </c>
      <c r="D43" s="252">
        <v>840.4519469999941</v>
      </c>
      <c r="E43" s="252">
        <v>5649.581003000145</v>
      </c>
    </row>
    <row r="44" spans="1:5" ht="12.75">
      <c r="A44" s="193" t="s">
        <v>701</v>
      </c>
      <c r="B44" s="251">
        <v>-17578.24788500002</v>
      </c>
      <c r="C44" s="273">
        <v>-28.5316268956876</v>
      </c>
      <c r="D44" s="252">
        <v>-24595.841658999998</v>
      </c>
      <c r="E44" s="252">
        <v>-18851.752403</v>
      </c>
    </row>
    <row r="45" spans="1:5" ht="12.75">
      <c r="A45" s="193" t="s">
        <v>99</v>
      </c>
      <c r="B45" s="251">
        <v>3030.030666</v>
      </c>
      <c r="C45" s="234">
        <v>-0.9709568355513065</v>
      </c>
      <c r="D45" s="252">
        <v>3059.739415</v>
      </c>
      <c r="E45" s="252">
        <v>3530.0928079999994</v>
      </c>
    </row>
    <row r="46" spans="1:5" ht="12.75">
      <c r="A46" s="193" t="s">
        <v>61</v>
      </c>
      <c r="B46" s="251">
        <v>14697.688787</v>
      </c>
      <c r="C46" s="234">
        <v>10.915774992402527</v>
      </c>
      <c r="D46" s="252">
        <v>13251.215878</v>
      </c>
      <c r="E46" s="252">
        <v>13636.566902999999</v>
      </c>
    </row>
    <row r="47" spans="1:5" ht="12.75">
      <c r="A47" s="227" t="s">
        <v>204</v>
      </c>
      <c r="B47" s="248">
        <v>29596.924330000125</v>
      </c>
      <c r="C47" s="249">
        <v>7.427520993624137</v>
      </c>
      <c r="D47" s="248">
        <v>27550.59788799996</v>
      </c>
      <c r="E47" s="248">
        <v>21629.298853000044</v>
      </c>
    </row>
    <row r="48" spans="1:5" ht="12.75">
      <c r="A48" s="193" t="s">
        <v>63</v>
      </c>
      <c r="B48" s="251">
        <v>12428.363945999998</v>
      </c>
      <c r="C48" s="273">
        <v>-26.182951606758888</v>
      </c>
      <c r="D48" s="252">
        <v>16836.71213700001</v>
      </c>
      <c r="E48" s="252">
        <v>18137.305523000003</v>
      </c>
    </row>
    <row r="49" spans="1:5" ht="12.75">
      <c r="A49" s="193" t="s">
        <v>64</v>
      </c>
      <c r="B49" s="251">
        <v>15649.15169899998</v>
      </c>
      <c r="C49" s="234">
        <v>292.88998318538376</v>
      </c>
      <c r="D49" s="252">
        <v>3983.087472000014</v>
      </c>
      <c r="E49" s="252">
        <v>2765.3155519999855</v>
      </c>
    </row>
    <row r="50" spans="1:5" ht="12.75">
      <c r="A50" s="193" t="s">
        <v>703</v>
      </c>
      <c r="B50" s="251">
        <v>78590.116471</v>
      </c>
      <c r="C50" s="234">
        <v>-16.676330923734294</v>
      </c>
      <c r="D50" s="252">
        <v>94319.078051</v>
      </c>
      <c r="E50" s="252">
        <v>93456.051592</v>
      </c>
    </row>
    <row r="51" spans="1:5" ht="12.75">
      <c r="A51" s="193" t="s">
        <v>704</v>
      </c>
      <c r="B51" s="251">
        <v>5919.882856</v>
      </c>
      <c r="C51" s="234">
        <v>-23.794247407014325</v>
      </c>
      <c r="D51" s="252">
        <v>7768.2886849999995</v>
      </c>
      <c r="E51" s="252">
        <v>6277.913579999999</v>
      </c>
    </row>
    <row r="52" spans="1:5" ht="12.75">
      <c r="A52" s="229" t="s">
        <v>701</v>
      </c>
      <c r="B52" s="251">
        <v>-86943.73680599991</v>
      </c>
      <c r="C52" s="234">
        <v>-10.777168098039125</v>
      </c>
      <c r="D52" s="252">
        <v>-97445.61448299998</v>
      </c>
      <c r="E52" s="252">
        <v>-100942.80509499997</v>
      </c>
    </row>
    <row r="53" spans="1:5" ht="12.75">
      <c r="A53" s="229" t="s">
        <v>101</v>
      </c>
      <c r="B53" s="251">
        <v>-3796.289410999998</v>
      </c>
      <c r="C53" s="234">
        <v>18.188931723831825</v>
      </c>
      <c r="D53" s="252">
        <v>-3212.051547999996</v>
      </c>
      <c r="E53" s="252">
        <v>-1026.6879879999906</v>
      </c>
    </row>
    <row r="54" spans="1:5" ht="12.75">
      <c r="A54" s="229" t="s">
        <v>66</v>
      </c>
      <c r="B54" s="251">
        <v>-3816.5093589999956</v>
      </c>
      <c r="C54" s="234">
        <v>121.41800090086426</v>
      </c>
      <c r="D54" s="252">
        <v>-1723.6671560000063</v>
      </c>
      <c r="E54" s="252">
        <v>-685.3209739999857</v>
      </c>
    </row>
    <row r="55" spans="1:5" ht="12.75">
      <c r="A55" s="15" t="s">
        <v>111</v>
      </c>
      <c r="B55" s="251">
        <v>-769.802</v>
      </c>
      <c r="C55" s="234" t="s">
        <v>224</v>
      </c>
      <c r="D55" s="252">
        <v>-61.748</v>
      </c>
      <c r="E55" s="252">
        <v>-929.736</v>
      </c>
    </row>
    <row r="56" spans="1:5" ht="12.75">
      <c r="A56" s="2" t="s">
        <v>177</v>
      </c>
      <c r="B56" s="251">
        <v>33149.811265000004</v>
      </c>
      <c r="C56" s="234">
        <v>26.75851073245625</v>
      </c>
      <c r="D56" s="252">
        <v>26151.941257000002</v>
      </c>
      <c r="E56" s="252">
        <v>23386.72599999998</v>
      </c>
    </row>
    <row r="57" spans="1:5" ht="12.75">
      <c r="A57" s="15" t="s">
        <v>705</v>
      </c>
      <c r="B57" s="251">
        <v>-20814.064331</v>
      </c>
      <c r="C57" s="234">
        <v>9.17176239455424</v>
      </c>
      <c r="D57" s="252">
        <v>-19065.428527</v>
      </c>
      <c r="E57" s="252">
        <v>-18809.463336999997</v>
      </c>
    </row>
    <row r="58" spans="2:5" ht="10.5" customHeight="1">
      <c r="B58" s="85"/>
      <c r="C58" s="191"/>
      <c r="D58" s="19"/>
      <c r="E58" s="19"/>
    </row>
    <row r="59" spans="2:5" ht="12.75">
      <c r="B59" s="85"/>
      <c r="C59" s="191"/>
      <c r="D59" s="19"/>
      <c r="E59" s="19"/>
    </row>
    <row r="61" ht="12.75">
      <c r="A61" s="192"/>
    </row>
    <row r="62" ht="12.75">
      <c r="A62" s="106"/>
    </row>
  </sheetData>
  <printOptions horizontalCentered="1"/>
  <pageMargins left="0.3937007874015748" right="0.3937007874015748" top="0.3937007874015748" bottom="0.1968503937007874" header="0" footer="0"/>
  <pageSetup fitToHeight="1" fitToWidth="1" horizontalDpi="600" verticalDpi="600" orientation="portrait" paperSize="9" r:id="rId2"/>
  <headerFooter alignWithMargins="0">
    <oddFooter>&amp;R&amp;A
&amp;D</oddFooter>
  </headerFooter>
  <drawing r:id="rId1"/>
</worksheet>
</file>

<file path=xl/worksheets/sheet48.xml><?xml version="1.0" encoding="utf-8"?>
<worksheet xmlns="http://schemas.openxmlformats.org/spreadsheetml/2006/main" xmlns:r="http://schemas.openxmlformats.org/officeDocument/2006/relationships">
  <sheetPr>
    <tabColor indexed="41"/>
  </sheetPr>
  <dimension ref="A3:E14"/>
  <sheetViews>
    <sheetView workbookViewId="0" topLeftCell="A1">
      <selection activeCell="A3" sqref="A3"/>
    </sheetView>
  </sheetViews>
  <sheetFormatPr defaultColWidth="11.421875" defaultRowHeight="12.75"/>
  <cols>
    <col min="1" max="1" width="47.57421875" style="34" customWidth="1"/>
    <col min="2" max="4" width="12.57421875" style="34" customWidth="1"/>
    <col min="5" max="16384" width="11.421875" style="34" customWidth="1"/>
  </cols>
  <sheetData>
    <row r="1" ht="8.25" customHeight="1"/>
    <row r="2" ht="19.5" customHeight="1"/>
    <row r="3" ht="18.75" customHeight="1">
      <c r="A3" s="12" t="s">
        <v>491</v>
      </c>
    </row>
    <row r="4" spans="1:4" ht="15.75" customHeight="1">
      <c r="A4" s="694"/>
      <c r="B4" s="694"/>
      <c r="C4" s="694"/>
      <c r="D4" s="694"/>
    </row>
    <row r="5" spans="1:4" ht="23.25" customHeight="1">
      <c r="A5" s="695"/>
      <c r="B5" s="424" t="s">
        <v>488</v>
      </c>
      <c r="C5" s="424" t="s">
        <v>489</v>
      </c>
      <c r="D5" s="424" t="s">
        <v>490</v>
      </c>
    </row>
    <row r="6" spans="1:4" ht="15" customHeight="1">
      <c r="A6" s="696" t="s">
        <v>472</v>
      </c>
      <c r="B6" s="697">
        <v>343671</v>
      </c>
      <c r="C6" s="697">
        <v>1634</v>
      </c>
      <c r="D6" s="698">
        <v>125</v>
      </c>
    </row>
    <row r="7" spans="1:4" ht="15" customHeight="1">
      <c r="A7" s="696" t="s">
        <v>473</v>
      </c>
      <c r="B7" s="697">
        <v>261085</v>
      </c>
      <c r="C7" s="697">
        <v>1472</v>
      </c>
      <c r="D7" s="698">
        <v>117</v>
      </c>
    </row>
    <row r="8" spans="1:4" ht="15" customHeight="1">
      <c r="A8" s="696" t="s">
        <v>474</v>
      </c>
      <c r="B8" s="699">
        <v>6128</v>
      </c>
      <c r="C8" s="700">
        <v>106</v>
      </c>
      <c r="D8" s="700">
        <v>23</v>
      </c>
    </row>
    <row r="9" spans="1:4" ht="15" customHeight="1">
      <c r="A9" s="696" t="s">
        <v>475</v>
      </c>
      <c r="B9" s="698">
        <v>15</v>
      </c>
      <c r="C9" s="698">
        <v>7</v>
      </c>
      <c r="D9" s="698">
        <v>1</v>
      </c>
    </row>
    <row r="10" spans="1:4" ht="15" customHeight="1">
      <c r="A10" s="696" t="s">
        <v>476</v>
      </c>
      <c r="B10" s="698">
        <v>896</v>
      </c>
      <c r="C10" s="698">
        <v>19</v>
      </c>
      <c r="D10" s="698">
        <v>2</v>
      </c>
    </row>
    <row r="11" spans="1:5" ht="15" customHeight="1">
      <c r="A11" s="696" t="s">
        <v>477</v>
      </c>
      <c r="B11" s="697">
        <v>8789</v>
      </c>
      <c r="C11" s="698">
        <v>112</v>
      </c>
      <c r="D11" s="698">
        <v>7</v>
      </c>
      <c r="E11" s="36"/>
    </row>
    <row r="12" spans="1:5" ht="5.25" customHeight="1">
      <c r="A12" s="696"/>
      <c r="B12" s="697"/>
      <c r="C12" s="698"/>
      <c r="D12" s="698"/>
      <c r="E12" s="36"/>
    </row>
    <row r="13" spans="1:5" ht="15" customHeight="1">
      <c r="A13" s="701" t="s">
        <v>725</v>
      </c>
      <c r="B13" s="248">
        <v>620584</v>
      </c>
      <c r="C13" s="248">
        <v>3350</v>
      </c>
      <c r="D13" s="248">
        <v>275</v>
      </c>
      <c r="E13" s="251"/>
    </row>
    <row r="14" ht="12.75">
      <c r="E14" s="36"/>
    </row>
  </sheetData>
  <printOptions/>
  <pageMargins left="0.75" right="0.75" top="1" bottom="1" header="0" footer="0"/>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sheetPr>
    <tabColor indexed="41"/>
  </sheetPr>
  <dimension ref="A3:H14"/>
  <sheetViews>
    <sheetView workbookViewId="0" topLeftCell="A1">
      <selection activeCell="A3" sqref="A3"/>
    </sheetView>
  </sheetViews>
  <sheetFormatPr defaultColWidth="11.421875" defaultRowHeight="12.75"/>
  <cols>
    <col min="1" max="1" width="47.57421875" style="34" customWidth="1"/>
    <col min="2" max="5" width="12.57421875" style="34" customWidth="1"/>
    <col min="6" max="6" width="0.85546875" style="36" customWidth="1"/>
    <col min="7" max="7" width="14.421875" style="34" customWidth="1"/>
    <col min="8" max="16384" width="11.421875" style="34" customWidth="1"/>
  </cols>
  <sheetData>
    <row r="1" ht="8.25" customHeight="1"/>
    <row r="2" ht="19.5" customHeight="1"/>
    <row r="3" ht="20.25" customHeight="1">
      <c r="A3" s="12" t="s">
        <v>492</v>
      </c>
    </row>
    <row r="4" spans="1:7" ht="14.25" customHeight="1">
      <c r="A4" s="223"/>
      <c r="B4" s="694"/>
      <c r="C4" s="694"/>
      <c r="D4" s="694"/>
      <c r="E4" s="694"/>
      <c r="F4" s="694"/>
      <c r="G4" s="694"/>
    </row>
    <row r="5" spans="1:7" ht="26.25" customHeight="1">
      <c r="A5" s="695"/>
      <c r="B5" s="424">
        <v>2010</v>
      </c>
      <c r="C5" s="424">
        <v>2009</v>
      </c>
      <c r="D5" s="424">
        <v>2008</v>
      </c>
      <c r="E5" s="424">
        <v>2007</v>
      </c>
      <c r="F5" s="702"/>
      <c r="G5" s="423" t="s">
        <v>493</v>
      </c>
    </row>
    <row r="6" spans="1:7" ht="15" customHeight="1">
      <c r="A6" s="696" t="s">
        <v>494</v>
      </c>
      <c r="B6" s="703">
        <v>7.7</v>
      </c>
      <c r="C6" s="704">
        <v>7.2</v>
      </c>
      <c r="D6" s="704">
        <v>7.1</v>
      </c>
      <c r="E6" s="704">
        <v>6.8</v>
      </c>
      <c r="F6" s="704"/>
      <c r="G6" s="698">
        <v>8.3</v>
      </c>
    </row>
    <row r="7" spans="1:7" ht="15" customHeight="1">
      <c r="A7" s="724" t="s">
        <v>495</v>
      </c>
      <c r="B7" s="703">
        <v>2.6</v>
      </c>
      <c r="C7" s="704">
        <v>2.5</v>
      </c>
      <c r="D7" s="704">
        <v>2.4</v>
      </c>
      <c r="E7" s="704">
        <v>2</v>
      </c>
      <c r="F7" s="704"/>
      <c r="G7" s="698">
        <v>3.4</v>
      </c>
    </row>
    <row r="8" spans="1:7" ht="15" customHeight="1">
      <c r="A8" s="696" t="s">
        <v>496</v>
      </c>
      <c r="B8" s="705">
        <v>1642</v>
      </c>
      <c r="C8" s="697">
        <v>1110</v>
      </c>
      <c r="D8" s="697">
        <v>997</v>
      </c>
      <c r="E8" s="697">
        <v>763</v>
      </c>
      <c r="F8" s="697"/>
      <c r="G8" s="698">
        <v>1781</v>
      </c>
    </row>
    <row r="9" spans="1:7" ht="15" customHeight="1">
      <c r="A9" s="696" t="s">
        <v>497</v>
      </c>
      <c r="B9" s="705">
        <v>5153</v>
      </c>
      <c r="C9" s="697">
        <v>4263</v>
      </c>
      <c r="D9" s="697">
        <v>4502</v>
      </c>
      <c r="E9" s="697">
        <v>3331</v>
      </c>
      <c r="F9" s="697"/>
      <c r="G9" s="697">
        <v>5540</v>
      </c>
    </row>
    <row r="10" ht="9.75" customHeight="1"/>
    <row r="11" spans="1:8" ht="12.75">
      <c r="A11" s="830" t="s">
        <v>500</v>
      </c>
      <c r="B11" s="830"/>
      <c r="C11" s="830"/>
      <c r="D11" s="830"/>
      <c r="E11" s="830"/>
      <c r="F11" s="708"/>
      <c r="G11" s="707"/>
      <c r="H11" s="707"/>
    </row>
    <row r="12" spans="1:8" ht="41.25" customHeight="1">
      <c r="A12" s="831" t="s">
        <v>501</v>
      </c>
      <c r="B12" s="831"/>
      <c r="C12" s="831"/>
      <c r="D12" s="831"/>
      <c r="E12" s="831"/>
      <c r="F12" s="831"/>
      <c r="G12" s="831"/>
      <c r="H12" s="707"/>
    </row>
    <row r="13" spans="1:8" ht="12.75">
      <c r="A13" s="830" t="s">
        <v>498</v>
      </c>
      <c r="B13" s="830"/>
      <c r="C13" s="830"/>
      <c r="D13" s="830"/>
      <c r="E13" s="830"/>
      <c r="F13" s="708"/>
      <c r="G13" s="707"/>
      <c r="H13" s="707"/>
    </row>
    <row r="14" spans="1:8" ht="12.75">
      <c r="A14" s="722" t="s">
        <v>499</v>
      </c>
      <c r="B14" s="723"/>
      <c r="C14" s="723"/>
      <c r="D14" s="723"/>
      <c r="E14" s="723"/>
      <c r="F14" s="708"/>
      <c r="G14" s="707"/>
      <c r="H14" s="707"/>
    </row>
  </sheetData>
  <mergeCells count="3">
    <mergeCell ref="A11:E11"/>
    <mergeCell ref="A13:E13"/>
    <mergeCell ref="A12:G1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2:E44"/>
  <sheetViews>
    <sheetView workbookViewId="0" topLeftCell="A1">
      <selection activeCell="A3" sqref="A3"/>
    </sheetView>
  </sheetViews>
  <sheetFormatPr defaultColWidth="11.421875" defaultRowHeight="12.75"/>
  <cols>
    <col min="1" max="1" width="82.7109375" style="542" customWidth="1"/>
    <col min="2" max="4" width="14.28125" style="542" customWidth="1"/>
    <col min="5" max="16384" width="11.421875" style="542" customWidth="1"/>
  </cols>
  <sheetData>
    <row r="1" ht="6.75" customHeight="1"/>
    <row r="2" spans="1:4" s="545" customFormat="1" ht="20.25" customHeight="1">
      <c r="A2" s="543" t="s">
        <v>583</v>
      </c>
      <c r="B2" s="544"/>
      <c r="C2" s="544"/>
      <c r="D2" s="544"/>
    </row>
    <row r="3" spans="1:4" s="545" customFormat="1" ht="10.5" customHeight="1" thickBot="1">
      <c r="A3" s="546"/>
      <c r="B3" s="546"/>
      <c r="C3" s="546"/>
      <c r="D3" s="546"/>
    </row>
    <row r="4" spans="1:4" s="545" customFormat="1" ht="18.75" customHeight="1" thickBot="1">
      <c r="A4" s="547"/>
      <c r="B4" s="548">
        <v>2010</v>
      </c>
      <c r="C4" s="548">
        <v>2009</v>
      </c>
      <c r="D4" s="548">
        <v>2008</v>
      </c>
    </row>
    <row r="5" spans="1:4" s="545" customFormat="1" ht="15.75" customHeight="1" thickBot="1">
      <c r="A5" s="797" t="s">
        <v>584</v>
      </c>
      <c r="B5" s="798"/>
      <c r="C5" s="798"/>
      <c r="D5" s="799"/>
    </row>
    <row r="6" spans="1:4" s="545" customFormat="1" ht="17.25" customHeight="1" thickBot="1">
      <c r="A6" s="731" t="s">
        <v>587</v>
      </c>
      <c r="B6" s="732" t="s">
        <v>349</v>
      </c>
      <c r="C6" s="733" t="s">
        <v>350</v>
      </c>
      <c r="D6" s="733" t="s">
        <v>351</v>
      </c>
    </row>
    <row r="7" spans="1:4" s="545" customFormat="1" ht="17.25" customHeight="1" thickBot="1">
      <c r="A7" s="731" t="s">
        <v>588</v>
      </c>
      <c r="B7" s="734">
        <v>18559</v>
      </c>
      <c r="C7" s="735">
        <v>20315</v>
      </c>
      <c r="D7" s="735">
        <v>29879</v>
      </c>
    </row>
    <row r="8" spans="1:4" s="545" customFormat="1" ht="17.25" customHeight="1" thickBot="1">
      <c r="A8" s="731" t="s">
        <v>589</v>
      </c>
      <c r="B8" s="732">
        <v>2.13</v>
      </c>
      <c r="C8" s="733">
        <v>2.92</v>
      </c>
      <c r="D8" s="736">
        <v>2.7</v>
      </c>
    </row>
    <row r="9" spans="1:4" s="545" customFormat="1" ht="15" customHeight="1" thickBot="1">
      <c r="A9" s="797" t="s">
        <v>585</v>
      </c>
      <c r="B9" s="798"/>
      <c r="C9" s="798"/>
      <c r="D9" s="799"/>
    </row>
    <row r="10" spans="1:4" s="545" customFormat="1" ht="18" customHeight="1" thickBot="1">
      <c r="A10" s="731" t="s">
        <v>614</v>
      </c>
      <c r="B10" s="732">
        <v>5.27</v>
      </c>
      <c r="C10" s="733">
        <v>5.22</v>
      </c>
      <c r="D10" s="733">
        <v>5.57</v>
      </c>
    </row>
    <row r="11" spans="1:4" s="545" customFormat="1" ht="17.25" customHeight="1" thickBot="1">
      <c r="A11" s="731" t="s">
        <v>615</v>
      </c>
      <c r="B11" s="732">
        <v>90</v>
      </c>
      <c r="C11" s="733" t="s">
        <v>352</v>
      </c>
      <c r="D11" s="733">
        <v>87</v>
      </c>
    </row>
    <row r="12" spans="1:4" s="545" customFormat="1" ht="17.25" customHeight="1" thickBot="1">
      <c r="A12" s="731" t="s">
        <v>616</v>
      </c>
      <c r="B12" s="732">
        <v>79</v>
      </c>
      <c r="C12" s="733" t="s">
        <v>352</v>
      </c>
      <c r="D12" s="733">
        <v>82</v>
      </c>
    </row>
    <row r="13" spans="1:4" s="545" customFormat="1" ht="15" customHeight="1" thickBot="1">
      <c r="A13" s="731" t="s">
        <v>590</v>
      </c>
      <c r="B13" s="732">
        <v>43</v>
      </c>
      <c r="C13" s="733">
        <v>38</v>
      </c>
      <c r="D13" s="733">
        <v>37</v>
      </c>
    </row>
    <row r="14" spans="1:4" s="545" customFormat="1" ht="16.5" customHeight="1" thickBot="1">
      <c r="A14" s="731" t="s">
        <v>591</v>
      </c>
      <c r="B14" s="737" t="s">
        <v>353</v>
      </c>
      <c r="C14" s="738" t="s">
        <v>354</v>
      </c>
      <c r="D14" s="738" t="s">
        <v>353</v>
      </c>
    </row>
    <row r="15" spans="1:4" s="545" customFormat="1" ht="15.75" customHeight="1" thickBot="1">
      <c r="A15" s="731" t="s">
        <v>592</v>
      </c>
      <c r="B15" s="732" t="s">
        <v>355</v>
      </c>
      <c r="C15" s="733" t="s">
        <v>355</v>
      </c>
      <c r="D15" s="733" t="s">
        <v>356</v>
      </c>
    </row>
    <row r="16" spans="1:4" s="545" customFormat="1" ht="15.75" customHeight="1" thickBot="1">
      <c r="A16" s="731" t="s">
        <v>593</v>
      </c>
      <c r="B16" s="739">
        <v>74.9</v>
      </c>
      <c r="C16" s="733">
        <v>79.1</v>
      </c>
      <c r="D16" s="733">
        <v>85.3</v>
      </c>
    </row>
    <row r="17" spans="1:4" s="545" customFormat="1" ht="15.75" customHeight="1" thickBot="1">
      <c r="A17" s="731" t="s">
        <v>594</v>
      </c>
      <c r="B17" s="732">
        <v>1.63</v>
      </c>
      <c r="C17" s="733">
        <v>1.88</v>
      </c>
      <c r="D17" s="736">
        <v>1.7</v>
      </c>
    </row>
    <row r="18" spans="1:4" s="545" customFormat="1" ht="15" customHeight="1" thickBot="1">
      <c r="A18" s="731" t="s">
        <v>595</v>
      </c>
      <c r="B18" s="740">
        <v>53140</v>
      </c>
      <c r="C18" s="735">
        <v>56178</v>
      </c>
      <c r="D18" s="735">
        <v>47104</v>
      </c>
    </row>
    <row r="19" spans="1:4" s="545" customFormat="1" ht="16.5" customHeight="1" thickBot="1">
      <c r="A19" s="731" t="s">
        <v>617</v>
      </c>
      <c r="B19" s="734">
        <f>637979+580000+100000</f>
        <v>1317979</v>
      </c>
      <c r="C19" s="735">
        <v>445695</v>
      </c>
      <c r="D19" s="735">
        <v>7000</v>
      </c>
    </row>
    <row r="20" spans="1:4" s="545" customFormat="1" ht="17.25" customHeight="1" thickBot="1">
      <c r="A20" s="731" t="s">
        <v>596</v>
      </c>
      <c r="B20" s="732">
        <v>2.5</v>
      </c>
      <c r="C20" s="741">
        <v>2</v>
      </c>
      <c r="D20" s="733">
        <v>1.7</v>
      </c>
    </row>
    <row r="21" spans="1:4" s="545" customFormat="1" ht="16.5" customHeight="1" thickBot="1">
      <c r="A21" s="731" t="s">
        <v>597</v>
      </c>
      <c r="B21" s="740">
        <v>620584</v>
      </c>
      <c r="C21" s="735">
        <v>499961</v>
      </c>
      <c r="D21" s="735">
        <v>346758</v>
      </c>
    </row>
    <row r="22" spans="1:4" s="549" customFormat="1" ht="16.5" customHeight="1" thickBot="1">
      <c r="A22" s="731" t="s">
        <v>598</v>
      </c>
      <c r="B22" s="732">
        <v>432</v>
      </c>
      <c r="C22" s="733">
        <v>323</v>
      </c>
      <c r="D22" s="733">
        <v>195</v>
      </c>
    </row>
    <row r="23" spans="1:4" s="549" customFormat="1" ht="16.5" customHeight="1" thickBot="1">
      <c r="A23" s="731" t="s">
        <v>599</v>
      </c>
      <c r="B23" s="732">
        <v>696</v>
      </c>
      <c r="C23" s="733">
        <v>717</v>
      </c>
      <c r="D23" s="733">
        <v>564</v>
      </c>
    </row>
    <row r="24" spans="1:4" s="545" customFormat="1" ht="15.75" customHeight="1" thickBot="1">
      <c r="A24" s="731" t="s">
        <v>600</v>
      </c>
      <c r="B24" s="740">
        <v>5251</v>
      </c>
      <c r="C24" s="735">
        <v>5193</v>
      </c>
      <c r="D24" s="735">
        <v>3606</v>
      </c>
    </row>
    <row r="25" spans="1:4" s="545" customFormat="1" ht="15" customHeight="1" thickBot="1">
      <c r="A25" s="797" t="s">
        <v>586</v>
      </c>
      <c r="B25" s="798"/>
      <c r="C25" s="798"/>
      <c r="D25" s="799"/>
    </row>
    <row r="26" spans="1:4" s="545" customFormat="1" ht="20.25" customHeight="1" thickBot="1">
      <c r="A26" s="731" t="s">
        <v>618</v>
      </c>
      <c r="B26" s="737" t="s">
        <v>357</v>
      </c>
      <c r="C26" s="733">
        <v>6.51</v>
      </c>
      <c r="D26" s="733">
        <v>3.87</v>
      </c>
    </row>
    <row r="27" spans="1:4" s="545" customFormat="1" ht="18.75" customHeight="1" thickBot="1">
      <c r="A27" s="731" t="s">
        <v>619</v>
      </c>
      <c r="B27" s="737" t="s">
        <v>358</v>
      </c>
      <c r="C27" s="733">
        <v>0.13</v>
      </c>
      <c r="D27" s="733">
        <v>0.13</v>
      </c>
    </row>
    <row r="28" spans="1:4" s="545" customFormat="1" ht="18.75" customHeight="1" thickBot="1">
      <c r="A28" s="731" t="s">
        <v>620</v>
      </c>
      <c r="B28" s="737" t="s">
        <v>359</v>
      </c>
      <c r="C28" s="736">
        <v>50.3</v>
      </c>
      <c r="D28" s="733">
        <v>33.62</v>
      </c>
    </row>
    <row r="29" spans="1:4" s="545" customFormat="1" ht="17.25" customHeight="1" thickBot="1">
      <c r="A29" s="731" t="s">
        <v>621</v>
      </c>
      <c r="B29" s="737" t="s">
        <v>360</v>
      </c>
      <c r="C29" s="733">
        <v>13.17</v>
      </c>
      <c r="D29" s="733">
        <v>8.36</v>
      </c>
    </row>
    <row r="30" spans="1:4" s="545" customFormat="1" ht="20.25" customHeight="1" thickBot="1">
      <c r="A30" s="731" t="s">
        <v>601</v>
      </c>
      <c r="B30" s="734">
        <v>15238</v>
      </c>
      <c r="C30" s="735">
        <v>10455</v>
      </c>
      <c r="D30" s="735">
        <v>9105</v>
      </c>
    </row>
    <row r="31" spans="1:4" s="545" customFormat="1" ht="15.75" customHeight="1" thickBot="1">
      <c r="A31" s="797" t="s">
        <v>602</v>
      </c>
      <c r="B31" s="798"/>
      <c r="C31" s="798"/>
      <c r="D31" s="799"/>
    </row>
    <row r="32" spans="1:4" s="545" customFormat="1" ht="18" customHeight="1" thickBot="1">
      <c r="A32" s="742" t="s">
        <v>603</v>
      </c>
      <c r="B32" s="732">
        <v>1</v>
      </c>
      <c r="C32" s="733">
        <v>2</v>
      </c>
      <c r="D32" s="733">
        <v>2</v>
      </c>
    </row>
    <row r="33" spans="1:4" s="545" customFormat="1" ht="19.5" customHeight="1" thickBot="1">
      <c r="A33" s="742" t="s">
        <v>604</v>
      </c>
      <c r="B33" s="732">
        <v>3</v>
      </c>
      <c r="C33" s="733">
        <v>2</v>
      </c>
      <c r="D33" s="733">
        <v>4</v>
      </c>
    </row>
    <row r="34" spans="1:4" s="545" customFormat="1" ht="18" customHeight="1" thickBot="1">
      <c r="A34" s="742" t="s">
        <v>605</v>
      </c>
      <c r="B34" s="732">
        <v>18</v>
      </c>
      <c r="C34" s="733">
        <v>16</v>
      </c>
      <c r="D34" s="733">
        <v>10</v>
      </c>
    </row>
    <row r="35" spans="1:4" s="545" customFormat="1" ht="18.75" customHeight="1" thickBot="1">
      <c r="A35" s="742" t="s">
        <v>606</v>
      </c>
      <c r="B35" s="732">
        <v>2</v>
      </c>
      <c r="C35" s="733">
        <v>1</v>
      </c>
      <c r="D35" s="733">
        <v>0</v>
      </c>
    </row>
    <row r="36" spans="1:4" s="545" customFormat="1" ht="18.75" customHeight="1" thickBot="1">
      <c r="A36" s="742" t="s">
        <v>607</v>
      </c>
      <c r="B36" s="732">
        <v>0</v>
      </c>
      <c r="C36" s="733">
        <v>0</v>
      </c>
      <c r="D36" s="733">
        <v>0</v>
      </c>
    </row>
    <row r="37" spans="1:4" s="545" customFormat="1" ht="6.75" customHeight="1">
      <c r="A37" s="550"/>
      <c r="B37" s="551"/>
      <c r="C37" s="552"/>
      <c r="D37" s="552"/>
    </row>
    <row r="38" spans="1:4" s="545" customFormat="1" ht="13.5" customHeight="1">
      <c r="A38" s="743" t="s">
        <v>608</v>
      </c>
      <c r="B38" s="743"/>
      <c r="C38" s="743"/>
      <c r="D38" s="743"/>
    </row>
    <row r="39" spans="1:5" s="545" customFormat="1" ht="27" customHeight="1">
      <c r="A39" s="796" t="s">
        <v>622</v>
      </c>
      <c r="B39" s="796"/>
      <c r="C39" s="796"/>
      <c r="D39" s="796"/>
      <c r="E39" s="553"/>
    </row>
    <row r="40" spans="1:5" s="545" customFormat="1" ht="12.75">
      <c r="A40" s="744" t="s">
        <v>609</v>
      </c>
      <c r="B40" s="744"/>
      <c r="C40" s="744"/>
      <c r="D40" s="744"/>
      <c r="E40" s="553"/>
    </row>
    <row r="41" spans="1:5" s="545" customFormat="1" ht="12.75">
      <c r="A41" s="744" t="s">
        <v>610</v>
      </c>
      <c r="B41" s="744"/>
      <c r="C41" s="744"/>
      <c r="D41" s="744"/>
      <c r="E41" s="553"/>
    </row>
    <row r="42" spans="1:5" s="545" customFormat="1" ht="12.75">
      <c r="A42" s="744" t="s">
        <v>611</v>
      </c>
      <c r="B42" s="744"/>
      <c r="C42" s="744"/>
      <c r="D42" s="744"/>
      <c r="E42" s="553"/>
    </row>
    <row r="43" spans="1:5" s="545" customFormat="1" ht="12.75">
      <c r="A43" s="744" t="s">
        <v>613</v>
      </c>
      <c r="B43" s="744"/>
      <c r="C43" s="744"/>
      <c r="D43" s="744"/>
      <c r="E43" s="553"/>
    </row>
    <row r="44" spans="1:5" s="555" customFormat="1" ht="12.75" customHeight="1">
      <c r="A44" s="795" t="s">
        <v>612</v>
      </c>
      <c r="B44" s="795"/>
      <c r="C44" s="795"/>
      <c r="D44" s="795"/>
      <c r="E44" s="554"/>
    </row>
  </sheetData>
  <mergeCells count="6">
    <mergeCell ref="A44:D44"/>
    <mergeCell ref="A39:D39"/>
    <mergeCell ref="A31:D31"/>
    <mergeCell ref="A5:D5"/>
    <mergeCell ref="A9:D9"/>
    <mergeCell ref="A25:D25"/>
  </mergeCells>
  <printOptions/>
  <pageMargins left="0.3937007874015748" right="0.1968503937007874" top="0.3937007874015748" bottom="0" header="0" footer="0"/>
  <pageSetup fitToHeight="1" fitToWidth="1" horizontalDpi="600" verticalDpi="600" orientation="portrait" paperSize="9" scale="81" r:id="rId2"/>
  <drawing r:id="rId1"/>
</worksheet>
</file>

<file path=xl/worksheets/sheet50.xml><?xml version="1.0" encoding="utf-8"?>
<worksheet xmlns="http://schemas.openxmlformats.org/spreadsheetml/2006/main" xmlns:r="http://schemas.openxmlformats.org/officeDocument/2006/relationships">
  <sheetPr>
    <tabColor indexed="41"/>
  </sheetPr>
  <dimension ref="A3:H10"/>
  <sheetViews>
    <sheetView workbookViewId="0" topLeftCell="A1">
      <selection activeCell="A3" sqref="A3"/>
    </sheetView>
  </sheetViews>
  <sheetFormatPr defaultColWidth="11.421875" defaultRowHeight="12.75"/>
  <cols>
    <col min="1" max="1" width="45.8515625" style="34" customWidth="1"/>
    <col min="2" max="5" width="12.57421875" style="34" customWidth="1"/>
    <col min="6" max="6" width="0.85546875" style="36" customWidth="1"/>
    <col min="7" max="7" width="14.421875" style="34" customWidth="1"/>
    <col min="8" max="16384" width="11.421875" style="34" customWidth="1"/>
  </cols>
  <sheetData>
    <row r="1" ht="8.25" customHeight="1"/>
    <row r="2" ht="19.5" customHeight="1"/>
    <row r="3" ht="20.25" customHeight="1">
      <c r="A3" s="12" t="s">
        <v>502</v>
      </c>
    </row>
    <row r="4" spans="1:7" ht="9.75" customHeight="1">
      <c r="A4" s="223"/>
      <c r="B4" s="694"/>
      <c r="C4" s="694"/>
      <c r="D4" s="694"/>
      <c r="E4" s="694"/>
      <c r="F4" s="694"/>
      <c r="G4" s="694"/>
    </row>
    <row r="5" spans="1:7" ht="26.25" customHeight="1">
      <c r="A5" s="695"/>
      <c r="B5" s="424">
        <v>2010</v>
      </c>
      <c r="C5" s="424">
        <v>2009</v>
      </c>
      <c r="D5" s="424">
        <v>2008</v>
      </c>
      <c r="E5" s="424">
        <v>2007</v>
      </c>
      <c r="F5" s="702"/>
      <c r="G5" s="423" t="s">
        <v>503</v>
      </c>
    </row>
    <row r="6" spans="1:7" ht="15" customHeight="1">
      <c r="A6" s="696" t="s">
        <v>504</v>
      </c>
      <c r="B6" s="703">
        <v>16.3</v>
      </c>
      <c r="C6" s="704">
        <v>15.3</v>
      </c>
      <c r="D6" s="704">
        <v>15.1</v>
      </c>
      <c r="E6" s="704">
        <v>14.6</v>
      </c>
      <c r="G6" s="704">
        <v>18</v>
      </c>
    </row>
    <row r="7" spans="1:7" ht="15" customHeight="1">
      <c r="A7" s="696" t="s">
        <v>903</v>
      </c>
      <c r="B7" s="705">
        <v>1793</v>
      </c>
      <c r="C7" s="697">
        <v>1779</v>
      </c>
      <c r="D7" s="697">
        <v>1843</v>
      </c>
      <c r="E7" s="697">
        <v>1765</v>
      </c>
      <c r="G7" s="697">
        <v>2010</v>
      </c>
    </row>
    <row r="8" spans="1:7" ht="16.5" customHeight="1">
      <c r="A8" s="696" t="s">
        <v>904</v>
      </c>
      <c r="B8" s="705">
        <v>6760</v>
      </c>
      <c r="C8" s="697">
        <v>6237</v>
      </c>
      <c r="D8" s="697">
        <v>5814</v>
      </c>
      <c r="E8" s="697">
        <v>5333</v>
      </c>
      <c r="G8" s="697">
        <v>7500</v>
      </c>
    </row>
    <row r="9" ht="7.5" customHeight="1"/>
    <row r="10" spans="1:8" ht="12.75">
      <c r="A10" s="707" t="s">
        <v>478</v>
      </c>
      <c r="B10" s="707"/>
      <c r="C10" s="707"/>
      <c r="D10" s="707"/>
      <c r="E10" s="707"/>
      <c r="F10" s="708"/>
      <c r="G10" s="707"/>
      <c r="H10" s="707"/>
    </row>
  </sheetData>
  <printOptions/>
  <pageMargins left="0.75" right="0.75" top="1" bottom="1" header="0" footer="0"/>
  <pageSetup orientation="portrait" paperSize="9"/>
  <drawing r:id="rId1"/>
</worksheet>
</file>

<file path=xl/worksheets/sheet51.xml><?xml version="1.0" encoding="utf-8"?>
<worksheet xmlns="http://schemas.openxmlformats.org/spreadsheetml/2006/main" xmlns:r="http://schemas.openxmlformats.org/officeDocument/2006/relationships">
  <sheetPr>
    <tabColor indexed="41"/>
  </sheetPr>
  <dimension ref="A3:I18"/>
  <sheetViews>
    <sheetView workbookViewId="0" topLeftCell="A1">
      <selection activeCell="A3" sqref="A3"/>
    </sheetView>
  </sheetViews>
  <sheetFormatPr defaultColWidth="11.421875" defaultRowHeight="12.75"/>
  <cols>
    <col min="1" max="1" width="47.8515625" style="34" customWidth="1"/>
    <col min="2" max="4" width="12.8515625" style="34" customWidth="1"/>
    <col min="5" max="16384" width="11.421875" style="34" customWidth="1"/>
  </cols>
  <sheetData>
    <row r="1" ht="8.25" customHeight="1"/>
    <row r="2" ht="19.5" customHeight="1"/>
    <row r="3" ht="18.75" customHeight="1">
      <c r="A3" s="12" t="s">
        <v>505</v>
      </c>
    </row>
    <row r="4" spans="1:4" ht="15.75" customHeight="1">
      <c r="A4" s="710" t="s">
        <v>506</v>
      </c>
      <c r="B4" s="694"/>
      <c r="C4" s="694"/>
      <c r="D4" s="694"/>
    </row>
    <row r="5" spans="1:4" ht="9.75" customHeight="1">
      <c r="A5" s="694"/>
      <c r="B5" s="694"/>
      <c r="C5" s="694"/>
      <c r="D5" s="694"/>
    </row>
    <row r="6" spans="1:4" ht="23.25" customHeight="1">
      <c r="A6" s="695"/>
      <c r="B6" s="424">
        <v>2010</v>
      </c>
      <c r="C6" s="424">
        <v>2009</v>
      </c>
      <c r="D6" s="424">
        <v>2008</v>
      </c>
    </row>
    <row r="7" spans="1:4" ht="15" customHeight="1">
      <c r="A7" s="696" t="s">
        <v>484</v>
      </c>
      <c r="B7" s="711">
        <v>5.54</v>
      </c>
      <c r="C7" s="712">
        <v>5.47</v>
      </c>
      <c r="D7" s="712">
        <v>5.55</v>
      </c>
    </row>
    <row r="8" spans="1:4" ht="15" customHeight="1">
      <c r="A8" s="696" t="s">
        <v>850</v>
      </c>
      <c r="B8" s="697" t="s">
        <v>479</v>
      </c>
      <c r="C8" s="697" t="s">
        <v>479</v>
      </c>
      <c r="D8" s="712" t="s">
        <v>480</v>
      </c>
    </row>
    <row r="9" spans="1:4" ht="15" customHeight="1">
      <c r="A9" s="696" t="s">
        <v>481</v>
      </c>
      <c r="B9" s="711">
        <v>5.45</v>
      </c>
      <c r="C9" s="697" t="s">
        <v>479</v>
      </c>
      <c r="D9" s="712">
        <v>6.01</v>
      </c>
    </row>
    <row r="10" spans="1:4" ht="15" customHeight="1">
      <c r="A10" s="696" t="s">
        <v>482</v>
      </c>
      <c r="B10" s="698">
        <v>5.27</v>
      </c>
      <c r="C10" s="712">
        <v>5.22</v>
      </c>
      <c r="D10" s="712">
        <v>5.57</v>
      </c>
    </row>
    <row r="11" spans="1:4" ht="15" customHeight="1">
      <c r="A11" s="696" t="s">
        <v>483</v>
      </c>
      <c r="B11" s="698">
        <v>5.91</v>
      </c>
      <c r="C11" s="697" t="s">
        <v>479</v>
      </c>
      <c r="D11" s="712">
        <v>6.01</v>
      </c>
    </row>
    <row r="12" spans="1:4" ht="15" customHeight="1">
      <c r="A12" s="696" t="s">
        <v>507</v>
      </c>
      <c r="B12" s="711">
        <v>5.78</v>
      </c>
      <c r="C12" s="713">
        <v>5.75</v>
      </c>
      <c r="D12" s="712">
        <v>5.74</v>
      </c>
    </row>
    <row r="13" spans="1:4" ht="15" customHeight="1">
      <c r="A13" s="696" t="s">
        <v>724</v>
      </c>
      <c r="B13" s="697" t="s">
        <v>479</v>
      </c>
      <c r="C13" s="697" t="s">
        <v>479</v>
      </c>
      <c r="D13" s="712">
        <v>5.41</v>
      </c>
    </row>
    <row r="14" spans="1:9" ht="9" customHeight="1">
      <c r="A14" s="706"/>
      <c r="B14" s="707"/>
      <c r="C14" s="707"/>
      <c r="D14" s="707"/>
      <c r="E14" s="707"/>
      <c r="F14" s="706"/>
      <c r="G14" s="707"/>
      <c r="H14" s="707"/>
      <c r="I14" s="707"/>
    </row>
    <row r="15" spans="1:9" ht="12.75" customHeight="1">
      <c r="A15" s="706" t="s">
        <v>510</v>
      </c>
      <c r="B15" s="707"/>
      <c r="C15" s="707"/>
      <c r="D15" s="707"/>
      <c r="E15" s="707"/>
      <c r="F15" s="706"/>
      <c r="G15" s="707"/>
      <c r="H15" s="707"/>
      <c r="I15" s="707"/>
    </row>
    <row r="16" spans="1:9" ht="12.75" customHeight="1">
      <c r="A16" s="706" t="s">
        <v>509</v>
      </c>
      <c r="B16" s="707"/>
      <c r="C16" s="707"/>
      <c r="D16" s="707"/>
      <c r="E16" s="707"/>
      <c r="F16" s="706"/>
      <c r="G16" s="707"/>
      <c r="H16" s="707"/>
      <c r="I16" s="707"/>
    </row>
    <row r="17" spans="1:9" ht="12.75" customHeight="1">
      <c r="A17" s="706" t="s">
        <v>508</v>
      </c>
      <c r="B17" s="707"/>
      <c r="C17" s="707"/>
      <c r="D17" s="707"/>
      <c r="E17" s="707"/>
      <c r="F17" s="706"/>
      <c r="G17" s="707"/>
      <c r="H17" s="707"/>
      <c r="I17" s="707"/>
    </row>
    <row r="18" spans="1:9" ht="12.75">
      <c r="A18" s="709" t="s">
        <v>511</v>
      </c>
      <c r="B18" s="707"/>
      <c r="C18" s="707"/>
      <c r="D18" s="707"/>
      <c r="E18" s="707"/>
      <c r="F18" s="709"/>
      <c r="G18" s="707"/>
      <c r="H18" s="707"/>
      <c r="I18" s="707"/>
    </row>
  </sheetData>
  <printOptions/>
  <pageMargins left="0.75" right="0.75" top="1" bottom="1" header="0" footer="0"/>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sheetPr>
    <tabColor indexed="41"/>
  </sheetPr>
  <dimension ref="A3:H21"/>
  <sheetViews>
    <sheetView workbookViewId="0" topLeftCell="A1">
      <selection activeCell="G21" sqref="G21"/>
    </sheetView>
  </sheetViews>
  <sheetFormatPr defaultColWidth="11.421875" defaultRowHeight="12.75"/>
  <cols>
    <col min="1" max="1" width="48.00390625" style="34" customWidth="1"/>
    <col min="2" max="5" width="12.57421875" style="34" customWidth="1"/>
    <col min="6" max="6" width="14.421875" style="34" customWidth="1"/>
    <col min="7" max="7" width="12.57421875" style="34" customWidth="1"/>
    <col min="8" max="8" width="14.421875" style="36" customWidth="1"/>
    <col min="9" max="16384" width="11.421875" style="34" customWidth="1"/>
  </cols>
  <sheetData>
    <row r="1" ht="8.25" customHeight="1"/>
    <row r="2" ht="19.5" customHeight="1"/>
    <row r="3" ht="21" customHeight="1">
      <c r="A3" s="12" t="s">
        <v>512</v>
      </c>
    </row>
    <row r="4" spans="1:8" ht="15" customHeight="1">
      <c r="A4" s="223" t="s">
        <v>513</v>
      </c>
      <c r="B4" s="694"/>
      <c r="C4" s="694"/>
      <c r="D4" s="694"/>
      <c r="E4" s="694"/>
      <c r="F4" s="694"/>
      <c r="G4" s="694"/>
      <c r="H4" s="694"/>
    </row>
    <row r="5" spans="1:8" ht="12.75">
      <c r="A5" s="223"/>
      <c r="B5" s="694"/>
      <c r="C5" s="694"/>
      <c r="D5" s="694"/>
      <c r="E5" s="694"/>
      <c r="F5" s="694"/>
      <c r="G5" s="694"/>
      <c r="H5" s="694"/>
    </row>
    <row r="6" spans="1:8" ht="18.75" customHeight="1">
      <c r="A6" s="695"/>
      <c r="B6" s="832">
        <v>2010</v>
      </c>
      <c r="C6" s="832"/>
      <c r="D6" s="832" t="s">
        <v>485</v>
      </c>
      <c r="E6" s="832"/>
      <c r="F6" s="824" t="s">
        <v>486</v>
      </c>
      <c r="G6" s="824"/>
      <c r="H6" s="514"/>
    </row>
    <row r="7" spans="1:8" ht="18.75" customHeight="1">
      <c r="A7" s="695"/>
      <c r="B7" s="424" t="s">
        <v>514</v>
      </c>
      <c r="C7" s="424" t="s">
        <v>515</v>
      </c>
      <c r="D7" s="424" t="s">
        <v>514</v>
      </c>
      <c r="E7" s="424" t="s">
        <v>515</v>
      </c>
      <c r="F7" s="424" t="s">
        <v>514</v>
      </c>
      <c r="G7" s="424" t="s">
        <v>515</v>
      </c>
      <c r="H7" s="514"/>
    </row>
    <row r="8" spans="1:8" ht="15.75" customHeight="1">
      <c r="A8" s="714" t="s">
        <v>516</v>
      </c>
      <c r="B8" s="715">
        <v>48.10832561316826</v>
      </c>
      <c r="C8" s="715">
        <v>51.891674386831745</v>
      </c>
      <c r="D8" s="715">
        <v>48.4141379479386</v>
      </c>
      <c r="E8" s="715">
        <v>51.5858620520614</v>
      </c>
      <c r="F8" s="715">
        <v>49.3621389575848</v>
      </c>
      <c r="G8" s="715">
        <v>50.6378610424152</v>
      </c>
      <c r="H8" s="698"/>
    </row>
    <row r="9" spans="1:8" ht="15" customHeight="1">
      <c r="A9" s="696" t="s">
        <v>517</v>
      </c>
      <c r="B9" s="715">
        <v>90.34267912772586</v>
      </c>
      <c r="C9" s="715">
        <v>9.657320872274143</v>
      </c>
      <c r="D9" s="716">
        <v>91.0493827160494</v>
      </c>
      <c r="E9" s="716">
        <v>8.950617283950617</v>
      </c>
      <c r="F9" s="716">
        <v>90.99378881987577</v>
      </c>
      <c r="G9" s="716">
        <v>9.006211180124224</v>
      </c>
      <c r="H9" s="698"/>
    </row>
    <row r="10" spans="1:8" ht="15" customHeight="1">
      <c r="A10" s="696" t="s">
        <v>518</v>
      </c>
      <c r="B10" s="715">
        <v>81.68257756563247</v>
      </c>
      <c r="C10" s="715">
        <v>18.317422434367543</v>
      </c>
      <c r="D10" s="716">
        <v>81.7432273262662</v>
      </c>
      <c r="E10" s="716">
        <v>18.256772673733803</v>
      </c>
      <c r="F10" s="716">
        <v>81.75397292525015</v>
      </c>
      <c r="G10" s="716">
        <v>18.24602707474985</v>
      </c>
      <c r="H10" s="698"/>
    </row>
    <row r="11" spans="1:8" ht="15" customHeight="1">
      <c r="A11" s="696" t="s">
        <v>519</v>
      </c>
      <c r="B11" s="715">
        <v>57.44654400795625</v>
      </c>
      <c r="C11" s="715">
        <v>42.55345599204376</v>
      </c>
      <c r="D11" s="716">
        <v>58.311154125332685</v>
      </c>
      <c r="E11" s="716">
        <v>41.688845874667315</v>
      </c>
      <c r="F11" s="716">
        <v>58.03811057434246</v>
      </c>
      <c r="G11" s="716">
        <v>41.96188942565754</v>
      </c>
      <c r="H11" s="698"/>
    </row>
    <row r="12" spans="1:8" ht="15" customHeight="1">
      <c r="A12" s="696" t="s">
        <v>520</v>
      </c>
      <c r="B12" s="715">
        <v>52.84107971038671</v>
      </c>
      <c r="C12" s="715">
        <v>47.15892028961329</v>
      </c>
      <c r="D12" s="716">
        <v>53.394727338389316</v>
      </c>
      <c r="E12" s="716">
        <v>46.60527266161069</v>
      </c>
      <c r="F12" s="716">
        <v>52.87676558248023</v>
      </c>
      <c r="G12" s="716">
        <v>47.12323441751976</v>
      </c>
      <c r="H12" s="698"/>
    </row>
    <row r="13" spans="1:8" ht="15" customHeight="1">
      <c r="A13" s="696" t="s">
        <v>521</v>
      </c>
      <c r="B13" s="715">
        <v>46.80643308443423</v>
      </c>
      <c r="C13" s="715">
        <v>53.19356691556577</v>
      </c>
      <c r="D13" s="716">
        <v>46.887869848409615</v>
      </c>
      <c r="E13" s="716">
        <v>53.112130151590385</v>
      </c>
      <c r="F13" s="716">
        <v>47.56859710731504</v>
      </c>
      <c r="G13" s="716">
        <v>52.431402892684964</v>
      </c>
      <c r="H13" s="698"/>
    </row>
    <row r="14" spans="1:8" ht="15" customHeight="1">
      <c r="A14" s="696" t="s">
        <v>522</v>
      </c>
      <c r="B14" s="715">
        <v>40.57007274203116</v>
      </c>
      <c r="C14" s="715">
        <v>59.42992725796884</v>
      </c>
      <c r="D14" s="716">
        <v>40.75981580222977</v>
      </c>
      <c r="E14" s="716">
        <v>59.24018419777024</v>
      </c>
      <c r="F14" s="716">
        <v>41.450964994412395</v>
      </c>
      <c r="G14" s="716">
        <v>58.549035005587605</v>
      </c>
      <c r="H14" s="698"/>
    </row>
    <row r="15" ht="9.75" customHeight="1"/>
    <row r="16" spans="1:8" ht="13.5" customHeight="1">
      <c r="A16" s="706" t="s">
        <v>523</v>
      </c>
      <c r="B16" s="707"/>
      <c r="C16" s="707"/>
      <c r="D16" s="707"/>
      <c r="E16" s="707"/>
      <c r="F16" s="707"/>
      <c r="G16" s="707"/>
      <c r="H16" s="708"/>
    </row>
    <row r="17" spans="1:8" ht="13.5" customHeight="1">
      <c r="A17" s="706" t="s">
        <v>524</v>
      </c>
      <c r="B17" s="707"/>
      <c r="C17" s="707"/>
      <c r="D17" s="707"/>
      <c r="E17" s="707"/>
      <c r="F17" s="707"/>
      <c r="G17" s="707"/>
      <c r="H17" s="708"/>
    </row>
    <row r="18" spans="1:8" ht="13.5" customHeight="1">
      <c r="A18" s="709"/>
      <c r="B18" s="707"/>
      <c r="C18" s="707"/>
      <c r="D18" s="707"/>
      <c r="E18" s="707"/>
      <c r="F18" s="707"/>
      <c r="G18" s="707"/>
      <c r="H18" s="708"/>
    </row>
    <row r="19" spans="1:8" ht="13.5" customHeight="1">
      <c r="A19" s="709"/>
      <c r="B19" s="707"/>
      <c r="C19" s="707"/>
      <c r="D19" s="707"/>
      <c r="E19" s="707"/>
      <c r="F19" s="707"/>
      <c r="G19" s="707"/>
      <c r="H19" s="708"/>
    </row>
    <row r="20" spans="1:8" ht="12.75">
      <c r="A20" s="707"/>
      <c r="B20" s="707"/>
      <c r="C20" s="707"/>
      <c r="D20" s="707"/>
      <c r="E20" s="707"/>
      <c r="F20" s="707"/>
      <c r="G20" s="707"/>
      <c r="H20" s="708"/>
    </row>
    <row r="21" spans="1:8" ht="12.75">
      <c r="A21" s="707"/>
      <c r="B21" s="707"/>
      <c r="C21" s="707"/>
      <c r="D21" s="707"/>
      <c r="E21" s="707"/>
      <c r="F21" s="707"/>
      <c r="G21" s="707"/>
      <c r="H21" s="708"/>
    </row>
  </sheetData>
  <mergeCells count="3">
    <mergeCell ref="B6:C6"/>
    <mergeCell ref="D6:E6"/>
    <mergeCell ref="F6:G6"/>
  </mergeCells>
  <printOptions/>
  <pageMargins left="0.75" right="0.75" top="1" bottom="1" header="0" footer="0"/>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tabColor indexed="41"/>
    <pageSetUpPr fitToPage="1"/>
  </sheetPr>
  <dimension ref="A3:M13"/>
  <sheetViews>
    <sheetView workbookViewId="0" topLeftCell="A1">
      <selection activeCell="A3" sqref="A3"/>
    </sheetView>
  </sheetViews>
  <sheetFormatPr defaultColWidth="11.421875" defaultRowHeight="12.75"/>
  <cols>
    <col min="1" max="1" width="21.00390625" style="34" customWidth="1"/>
    <col min="2" max="2" width="13.7109375" style="34" customWidth="1"/>
    <col min="3" max="4" width="10.140625" style="34" customWidth="1"/>
    <col min="5" max="5" width="13.7109375" style="34" customWidth="1"/>
    <col min="6" max="6" width="10.140625" style="36" customWidth="1"/>
    <col min="7" max="7" width="10.140625" style="34" customWidth="1"/>
    <col min="8" max="8" width="13.28125" style="34" customWidth="1"/>
    <col min="9" max="10" width="10.140625" style="34" customWidth="1"/>
    <col min="11" max="16384" width="11.421875" style="34" customWidth="1"/>
  </cols>
  <sheetData>
    <row r="1" ht="8.25" customHeight="1"/>
    <row r="2" ht="21.75" customHeight="1"/>
    <row r="3" spans="1:7" ht="20.25" customHeight="1">
      <c r="A3" s="12" t="s">
        <v>525</v>
      </c>
      <c r="F3" s="702"/>
      <c r="G3" s="702"/>
    </row>
    <row r="4" spans="1:7" ht="18" customHeight="1">
      <c r="A4" s="223" t="s">
        <v>513</v>
      </c>
      <c r="F4" s="702"/>
      <c r="G4" s="702"/>
    </row>
    <row r="5" spans="1:8" ht="11.25" customHeight="1">
      <c r="A5" s="36"/>
      <c r="B5" s="36"/>
      <c r="C5" s="36"/>
      <c r="D5" s="36"/>
      <c r="E5" s="36"/>
      <c r="F5" s="702"/>
      <c r="G5" s="702"/>
      <c r="H5" s="36"/>
    </row>
    <row r="6" spans="1:13" ht="17.25" customHeight="1">
      <c r="A6" s="695"/>
      <c r="B6" s="832">
        <v>2010</v>
      </c>
      <c r="C6" s="832"/>
      <c r="D6" s="832"/>
      <c r="E6" s="832">
        <v>2009</v>
      </c>
      <c r="F6" s="832"/>
      <c r="G6" s="832"/>
      <c r="H6" s="832">
        <v>2008</v>
      </c>
      <c r="I6" s="832"/>
      <c r="J6" s="832"/>
      <c r="K6" s="36"/>
      <c r="L6" s="36"/>
      <c r="M6" s="36"/>
    </row>
    <row r="7" spans="1:13" ht="26.25" customHeight="1">
      <c r="A7" s="695"/>
      <c r="B7" s="423" t="s">
        <v>526</v>
      </c>
      <c r="C7" s="424" t="s">
        <v>514</v>
      </c>
      <c r="D7" s="424" t="s">
        <v>515</v>
      </c>
      <c r="E7" s="423" t="s">
        <v>526</v>
      </c>
      <c r="F7" s="424" t="s">
        <v>514</v>
      </c>
      <c r="G7" s="423" t="s">
        <v>515</v>
      </c>
      <c r="H7" s="423" t="s">
        <v>526</v>
      </c>
      <c r="I7" s="424" t="s">
        <v>514</v>
      </c>
      <c r="J7" s="424" t="s">
        <v>515</v>
      </c>
      <c r="K7" s="702"/>
      <c r="L7" s="702"/>
      <c r="M7" s="514"/>
    </row>
    <row r="8" spans="1:13" ht="18" customHeight="1">
      <c r="A8" s="725" t="s">
        <v>516</v>
      </c>
      <c r="B8" s="717">
        <v>7.5635599348251565</v>
      </c>
      <c r="C8" s="717">
        <v>43.19949012109624</v>
      </c>
      <c r="D8" s="717">
        <v>56.80050987890376</v>
      </c>
      <c r="E8" s="711">
        <v>6.592159015829</v>
      </c>
      <c r="F8" s="718">
        <v>41.4455110107284</v>
      </c>
      <c r="G8" s="711">
        <v>58.5544889892716</v>
      </c>
      <c r="H8" s="711">
        <v>7.43708435974482</v>
      </c>
      <c r="I8" s="718">
        <v>40.9730647900995</v>
      </c>
      <c r="J8" s="711">
        <v>59.0269352099005</v>
      </c>
      <c r="K8" s="36"/>
      <c r="L8" s="36"/>
      <c r="M8" s="36"/>
    </row>
    <row r="9" spans="1:7" ht="4.5" customHeight="1">
      <c r="A9" s="696"/>
      <c r="B9" s="703"/>
      <c r="C9" s="703"/>
      <c r="D9" s="703"/>
      <c r="E9" s="704"/>
      <c r="G9" s="704"/>
    </row>
    <row r="10" spans="1:7" ht="15" customHeight="1">
      <c r="A10" s="706" t="s">
        <v>527</v>
      </c>
      <c r="B10" s="705"/>
      <c r="C10" s="697"/>
      <c r="D10" s="697"/>
      <c r="E10" s="697"/>
      <c r="G10" s="697"/>
    </row>
    <row r="11" spans="1:7" ht="16.5" customHeight="1">
      <c r="A11" s="696"/>
      <c r="B11" s="705"/>
      <c r="C11" s="697"/>
      <c r="D11" s="697"/>
      <c r="E11" s="697"/>
      <c r="G11" s="697"/>
    </row>
    <row r="12" ht="7.5" customHeight="1"/>
    <row r="13" spans="1:8" ht="12.75">
      <c r="A13" s="707"/>
      <c r="B13" s="707"/>
      <c r="C13" s="707"/>
      <c r="D13" s="707"/>
      <c r="E13" s="707"/>
      <c r="F13" s="708"/>
      <c r="G13" s="707"/>
      <c r="H13" s="707"/>
    </row>
  </sheetData>
  <mergeCells count="3">
    <mergeCell ref="B6:D6"/>
    <mergeCell ref="E6:G6"/>
    <mergeCell ref="H6:J6"/>
  </mergeCells>
  <printOptions horizontalCentered="1"/>
  <pageMargins left="0.1968503937007874" right="0.1968503937007874" top="0.5905511811023623" bottom="0.7874015748031497" header="0" footer="0"/>
  <pageSetup fitToHeight="1" fitToWidth="1" horizontalDpi="600" verticalDpi="600" orientation="portrait" paperSize="9" scale="82" r:id="rId2"/>
  <drawing r:id="rId1"/>
</worksheet>
</file>

<file path=xl/worksheets/sheet54.xml><?xml version="1.0" encoding="utf-8"?>
<worksheet xmlns="http://schemas.openxmlformats.org/spreadsheetml/2006/main" xmlns:r="http://schemas.openxmlformats.org/officeDocument/2006/relationships">
  <sheetPr>
    <tabColor indexed="41"/>
  </sheetPr>
  <dimension ref="A3:J18"/>
  <sheetViews>
    <sheetView workbookViewId="0" topLeftCell="A1">
      <selection activeCell="A3" sqref="A3"/>
    </sheetView>
  </sheetViews>
  <sheetFormatPr defaultColWidth="11.421875" defaultRowHeight="12.75"/>
  <cols>
    <col min="1" max="1" width="36.28125" style="34" customWidth="1"/>
    <col min="2" max="10" width="10.8515625" style="34" customWidth="1"/>
    <col min="11" max="16384" width="11.421875" style="34" customWidth="1"/>
  </cols>
  <sheetData>
    <row r="1" ht="8.25" customHeight="1"/>
    <row r="2" ht="19.5" customHeight="1"/>
    <row r="3" ht="21" customHeight="1">
      <c r="A3" s="12" t="s">
        <v>534</v>
      </c>
    </row>
    <row r="4" spans="1:10" ht="15" customHeight="1">
      <c r="A4" s="223" t="s">
        <v>513</v>
      </c>
      <c r="B4" s="694"/>
      <c r="C4" s="694"/>
      <c r="D4" s="694"/>
      <c r="E4" s="694"/>
      <c r="F4" s="694"/>
      <c r="G4" s="694"/>
      <c r="H4" s="694"/>
      <c r="I4" s="694"/>
      <c r="J4" s="694"/>
    </row>
    <row r="5" spans="1:10" ht="11.25" customHeight="1">
      <c r="A5" s="223"/>
      <c r="B5" s="694"/>
      <c r="C5" s="694"/>
      <c r="D5" s="694"/>
      <c r="E5" s="694"/>
      <c r="F5" s="694"/>
      <c r="G5" s="694"/>
      <c r="H5" s="694"/>
      <c r="I5" s="694"/>
      <c r="J5" s="694"/>
    </row>
    <row r="6" spans="1:10" ht="18.75" customHeight="1">
      <c r="A6" s="695"/>
      <c r="B6" s="832" t="s">
        <v>487</v>
      </c>
      <c r="C6" s="832"/>
      <c r="D6" s="832"/>
      <c r="E6" s="832">
        <v>2009</v>
      </c>
      <c r="F6" s="832"/>
      <c r="G6" s="832"/>
      <c r="H6" s="824">
        <v>2008</v>
      </c>
      <c r="I6" s="824"/>
      <c r="J6" s="824"/>
    </row>
    <row r="7" spans="1:10" ht="18.75" customHeight="1">
      <c r="A7" s="695"/>
      <c r="B7" s="424" t="s">
        <v>514</v>
      </c>
      <c r="C7" s="424" t="s">
        <v>515</v>
      </c>
      <c r="D7" s="424" t="s">
        <v>401</v>
      </c>
      <c r="E7" s="424" t="s">
        <v>514</v>
      </c>
      <c r="F7" s="424" t="s">
        <v>515</v>
      </c>
      <c r="G7" s="424" t="s">
        <v>401</v>
      </c>
      <c r="H7" s="424" t="s">
        <v>514</v>
      </c>
      <c r="I7" s="424" t="s">
        <v>515</v>
      </c>
      <c r="J7" s="424" t="s">
        <v>401</v>
      </c>
    </row>
    <row r="8" spans="1:10" ht="15.75" customHeight="1">
      <c r="A8" s="696" t="s">
        <v>528</v>
      </c>
      <c r="B8" s="715">
        <v>49.04588658436726</v>
      </c>
      <c r="C8" s="715">
        <v>50.95411341563274</v>
      </c>
      <c r="D8" s="715">
        <v>90.28101400859045</v>
      </c>
      <c r="E8" s="716">
        <v>49.3235337914016</v>
      </c>
      <c r="F8" s="716">
        <v>50.6764662085984</v>
      </c>
      <c r="G8" s="716">
        <v>92.2233339218802</v>
      </c>
      <c r="H8" s="716">
        <v>49.523206664897</v>
      </c>
      <c r="I8" s="716">
        <v>50.476793335103</v>
      </c>
      <c r="J8" s="716">
        <v>91.3130220763723</v>
      </c>
    </row>
    <row r="9" spans="1:10" ht="15" customHeight="1">
      <c r="A9" s="696" t="s">
        <v>529</v>
      </c>
      <c r="B9" s="715">
        <v>27.87031528851874</v>
      </c>
      <c r="C9" s="715">
        <v>72.12968471148127</v>
      </c>
      <c r="D9" s="715">
        <v>3.1460842386981462</v>
      </c>
      <c r="E9" s="716">
        <v>29.40097799511</v>
      </c>
      <c r="F9" s="716">
        <v>70.59902200489</v>
      </c>
      <c r="G9" s="716">
        <v>3.2095423067114</v>
      </c>
      <c r="H9" s="716">
        <v>33.134962805526</v>
      </c>
      <c r="I9" s="716">
        <v>66.865037194474</v>
      </c>
      <c r="J9" s="716">
        <v>4.38637380668258</v>
      </c>
    </row>
    <row r="10" spans="1:10" ht="15" customHeight="1">
      <c r="A10" s="696" t="s">
        <v>530</v>
      </c>
      <c r="B10" s="715">
        <v>44.917425968109335</v>
      </c>
      <c r="C10" s="715">
        <v>55.082574031890665</v>
      </c>
      <c r="D10" s="715">
        <v>6.572901752711416</v>
      </c>
      <c r="E10" s="716">
        <v>43.8520130576714</v>
      </c>
      <c r="F10" s="716">
        <v>56.1479869423286</v>
      </c>
      <c r="G10" s="716">
        <v>4.50728817216958</v>
      </c>
      <c r="H10" s="716">
        <v>44.0847959881468</v>
      </c>
      <c r="I10" s="716">
        <v>55.9152040118532</v>
      </c>
      <c r="J10" s="716">
        <v>4.08990900954654</v>
      </c>
    </row>
    <row r="11" spans="1:10" ht="15" customHeight="1">
      <c r="A11" s="696" t="s">
        <v>376</v>
      </c>
      <c r="B11" s="833" t="s">
        <v>533</v>
      </c>
      <c r="C11" s="833"/>
      <c r="D11" s="833"/>
      <c r="E11" s="716">
        <v>27.8688524590164</v>
      </c>
      <c r="F11" s="716">
        <v>72.1311475409836</v>
      </c>
      <c r="G11" s="716">
        <v>0.0598355992388127</v>
      </c>
      <c r="H11" s="716">
        <v>50.8849557522124</v>
      </c>
      <c r="I11" s="716">
        <v>49.1150442477876</v>
      </c>
      <c r="J11" s="716">
        <v>0.210695107398568</v>
      </c>
    </row>
    <row r="12" ht="9.75" customHeight="1"/>
    <row r="13" spans="1:10" ht="13.5" customHeight="1">
      <c r="A13" s="706" t="s">
        <v>531</v>
      </c>
      <c r="B13" s="707"/>
      <c r="C13" s="707"/>
      <c r="D13" s="707"/>
      <c r="E13" s="707"/>
      <c r="F13" s="707"/>
      <c r="G13" s="707"/>
      <c r="H13" s="707"/>
      <c r="I13" s="707"/>
      <c r="J13" s="707"/>
    </row>
    <row r="14" spans="1:10" ht="13.5" customHeight="1">
      <c r="A14" s="706" t="s">
        <v>532</v>
      </c>
      <c r="B14" s="707"/>
      <c r="C14" s="707"/>
      <c r="D14" s="707"/>
      <c r="E14" s="707"/>
      <c r="F14" s="707"/>
      <c r="G14" s="707"/>
      <c r="H14" s="707"/>
      <c r="I14" s="707"/>
      <c r="J14" s="707"/>
    </row>
    <row r="15" spans="1:10" ht="13.5" customHeight="1">
      <c r="A15" s="709"/>
      <c r="B15" s="707"/>
      <c r="C15" s="707"/>
      <c r="D15" s="707"/>
      <c r="E15" s="707"/>
      <c r="F15" s="707"/>
      <c r="G15" s="707"/>
      <c r="H15" s="707"/>
      <c r="I15" s="707"/>
      <c r="J15" s="707"/>
    </row>
    <row r="16" spans="1:10" ht="13.5" customHeight="1">
      <c r="A16" s="709"/>
      <c r="B16" s="707"/>
      <c r="C16" s="707"/>
      <c r="D16" s="707"/>
      <c r="E16" s="707"/>
      <c r="F16" s="707"/>
      <c r="G16" s="707"/>
      <c r="H16" s="707"/>
      <c r="I16" s="707"/>
      <c r="J16" s="707"/>
    </row>
    <row r="17" spans="1:10" ht="12.75">
      <c r="A17" s="707"/>
      <c r="B17" s="707"/>
      <c r="C17" s="707"/>
      <c r="D17" s="707"/>
      <c r="E17" s="707"/>
      <c r="F17" s="707"/>
      <c r="G17" s="707"/>
      <c r="H17" s="707"/>
      <c r="I17" s="707"/>
      <c r="J17" s="707"/>
    </row>
    <row r="18" spans="1:10" ht="12.75">
      <c r="A18" s="707"/>
      <c r="B18" s="707"/>
      <c r="C18" s="707"/>
      <c r="D18" s="707"/>
      <c r="E18" s="707"/>
      <c r="F18" s="707"/>
      <c r="G18" s="707"/>
      <c r="H18" s="707"/>
      <c r="I18" s="707"/>
      <c r="J18" s="707"/>
    </row>
  </sheetData>
  <mergeCells count="4">
    <mergeCell ref="B11:D11"/>
    <mergeCell ref="E6:G6"/>
    <mergeCell ref="H6:J6"/>
    <mergeCell ref="B6:D6"/>
  </mergeCells>
  <printOptions/>
  <pageMargins left="0.75" right="0.75" top="1" bottom="1" header="0" footer="0"/>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sheetPr>
    <tabColor indexed="41"/>
  </sheetPr>
  <dimension ref="A3:I16"/>
  <sheetViews>
    <sheetView workbookViewId="0" topLeftCell="A1">
      <selection activeCell="A3" sqref="A3"/>
    </sheetView>
  </sheetViews>
  <sheetFormatPr defaultColWidth="11.421875" defaultRowHeight="12.75"/>
  <cols>
    <col min="1" max="1" width="72.28125" style="34" customWidth="1"/>
    <col min="2" max="4" width="12.8515625" style="34" customWidth="1"/>
    <col min="5" max="16384" width="11.421875" style="34" customWidth="1"/>
  </cols>
  <sheetData>
    <row r="1" ht="8.25" customHeight="1"/>
    <row r="2" ht="19.5" customHeight="1"/>
    <row r="3" ht="23.25" customHeight="1">
      <c r="A3" s="50" t="s">
        <v>541</v>
      </c>
    </row>
    <row r="4" spans="1:4" ht="16.5" customHeight="1">
      <c r="A4" s="694"/>
      <c r="B4" s="694"/>
      <c r="C4" s="694"/>
      <c r="D4" s="694"/>
    </row>
    <row r="5" spans="1:4" ht="23.25" customHeight="1">
      <c r="A5" s="695"/>
      <c r="B5" s="424">
        <v>2010</v>
      </c>
      <c r="C5" s="424">
        <v>2009</v>
      </c>
      <c r="D5" s="424">
        <v>2008</v>
      </c>
    </row>
    <row r="6" spans="1:4" ht="15.75" customHeight="1">
      <c r="A6" s="696" t="s">
        <v>535</v>
      </c>
      <c r="B6" s="697">
        <v>37348</v>
      </c>
      <c r="C6" s="719">
        <v>31929</v>
      </c>
      <c r="D6" s="719">
        <v>40806</v>
      </c>
    </row>
    <row r="7" spans="1:4" ht="15.75" customHeight="1">
      <c r="A7" s="696" t="s">
        <v>536</v>
      </c>
      <c r="B7" s="697">
        <v>350</v>
      </c>
      <c r="C7" s="697">
        <v>307</v>
      </c>
      <c r="D7" s="712">
        <v>374</v>
      </c>
    </row>
    <row r="8" spans="1:4" ht="15.75" customHeight="1">
      <c r="A8" s="696" t="s">
        <v>537</v>
      </c>
      <c r="B8" s="697">
        <v>43</v>
      </c>
      <c r="C8" s="697">
        <v>38</v>
      </c>
      <c r="D8" s="712">
        <v>39</v>
      </c>
    </row>
    <row r="9" spans="1:4" ht="15.75" customHeight="1">
      <c r="A9" s="696" t="s">
        <v>538</v>
      </c>
      <c r="B9" s="698">
        <v>8.8</v>
      </c>
      <c r="C9" s="712">
        <v>8.3</v>
      </c>
      <c r="D9" s="712">
        <v>8.2</v>
      </c>
    </row>
    <row r="10" spans="1:4" ht="15.75" customHeight="1">
      <c r="A10" s="696" t="s">
        <v>539</v>
      </c>
      <c r="B10" s="698">
        <v>73</v>
      </c>
      <c r="C10" s="697">
        <v>75</v>
      </c>
      <c r="D10" s="712">
        <v>75</v>
      </c>
    </row>
    <row r="11" spans="1:4" ht="15.75" customHeight="1">
      <c r="A11" s="696" t="s">
        <v>540</v>
      </c>
      <c r="B11" s="704">
        <v>3.1</v>
      </c>
      <c r="C11" s="720">
        <v>2.9</v>
      </c>
      <c r="D11" s="721">
        <v>3.37</v>
      </c>
    </row>
    <row r="12" spans="1:9" ht="9" customHeight="1">
      <c r="A12" s="706"/>
      <c r="B12" s="707"/>
      <c r="C12" s="707"/>
      <c r="D12" s="707"/>
      <c r="E12" s="707"/>
      <c r="F12" s="706"/>
      <c r="G12" s="707"/>
      <c r="H12" s="707"/>
      <c r="I12" s="707"/>
    </row>
    <row r="13" spans="1:9" ht="12.75" customHeight="1">
      <c r="A13" s="706"/>
      <c r="B13" s="707"/>
      <c r="C13" s="707"/>
      <c r="D13" s="707"/>
      <c r="E13" s="707"/>
      <c r="F13" s="706"/>
      <c r="G13" s="707"/>
      <c r="H13" s="707"/>
      <c r="I13" s="707"/>
    </row>
    <row r="14" spans="1:9" ht="12.75" customHeight="1">
      <c r="A14" s="706"/>
      <c r="B14" s="707"/>
      <c r="C14" s="707"/>
      <c r="D14" s="707"/>
      <c r="E14" s="707"/>
      <c r="F14" s="706"/>
      <c r="G14" s="707"/>
      <c r="H14" s="707"/>
      <c r="I14" s="707"/>
    </row>
    <row r="15" spans="1:9" ht="12.75">
      <c r="A15" s="709"/>
      <c r="B15" s="707"/>
      <c r="C15" s="707"/>
      <c r="D15" s="707"/>
      <c r="E15" s="707"/>
      <c r="F15" s="709"/>
      <c r="G15" s="707"/>
      <c r="H15" s="707"/>
      <c r="I15" s="707"/>
    </row>
    <row r="16" spans="1:9" ht="12.75">
      <c r="A16" s="706"/>
      <c r="B16" s="707"/>
      <c r="C16" s="707"/>
      <c r="D16" s="707"/>
      <c r="E16" s="707"/>
      <c r="F16" s="706"/>
      <c r="G16" s="707"/>
      <c r="H16" s="707"/>
      <c r="I16" s="707"/>
    </row>
  </sheetData>
  <printOptions/>
  <pageMargins left="0.75" right="0.75" top="1" bottom="1" header="0" footer="0"/>
  <pageSetup orientation="portrait" paperSize="9"/>
  <drawing r:id="rId1"/>
</worksheet>
</file>

<file path=xl/worksheets/sheet56.xml><?xml version="1.0" encoding="utf-8"?>
<worksheet xmlns="http://schemas.openxmlformats.org/spreadsheetml/2006/main" xmlns:r="http://schemas.openxmlformats.org/officeDocument/2006/relationships">
  <sheetPr codeName="Hoja72">
    <tabColor indexed="27"/>
    <pageSetUpPr fitToPage="1"/>
  </sheetPr>
  <dimension ref="A1:AG48"/>
  <sheetViews>
    <sheetView tabSelected="1" zoomScale="95" zoomScaleNormal="95" workbookViewId="0" topLeftCell="A1">
      <selection activeCell="A3" sqref="A3"/>
    </sheetView>
  </sheetViews>
  <sheetFormatPr defaultColWidth="11.421875" defaultRowHeight="12.75"/>
  <cols>
    <col min="1" max="1" width="43.7109375" style="2" customWidth="1"/>
    <col min="2" max="6" width="10.421875" style="2" customWidth="1"/>
    <col min="7" max="7" width="1.28515625" style="15" customWidth="1"/>
    <col min="8" max="12" width="9.7109375" style="2" customWidth="1"/>
    <col min="13" max="13" width="1.28515625" style="15" customWidth="1"/>
    <col min="14" max="14" width="9.7109375" style="2" customWidth="1"/>
    <col min="15" max="15" width="9.7109375" style="5" customWidth="1"/>
    <col min="16" max="20" width="9.7109375" style="2" customWidth="1"/>
    <col min="21" max="21" width="6.57421875" style="0" customWidth="1"/>
  </cols>
  <sheetData>
    <row r="1" spans="1:17" s="2" customFormat="1" ht="21.75" customHeight="1">
      <c r="A1"/>
      <c r="B1" s="468"/>
      <c r="C1" s="468"/>
      <c r="D1" s="468"/>
      <c r="E1" s="468"/>
      <c r="F1" s="468"/>
      <c r="G1" s="19"/>
      <c r="H1" s="468"/>
      <c r="I1" s="468"/>
      <c r="J1" s="468"/>
      <c r="K1" s="468"/>
      <c r="L1"/>
      <c r="M1" s="19"/>
      <c r="N1"/>
      <c r="O1" s="5"/>
      <c r="P1" s="5"/>
      <c r="Q1" s="5"/>
    </row>
    <row r="2" spans="1:17" s="2" customFormat="1" ht="15" customHeight="1">
      <c r="A2"/>
      <c r="B2"/>
      <c r="C2"/>
      <c r="D2"/>
      <c r="E2"/>
      <c r="F2"/>
      <c r="G2" s="19"/>
      <c r="H2"/>
      <c r="I2"/>
      <c r="J2"/>
      <c r="K2"/>
      <c r="L2"/>
      <c r="M2" s="19"/>
      <c r="N2"/>
      <c r="O2" s="5"/>
      <c r="P2" s="5"/>
      <c r="Q2" s="5"/>
    </row>
    <row r="3" spans="1:14" ht="25.5">
      <c r="A3" s="469" t="s">
        <v>297</v>
      </c>
      <c r="B3" s="470"/>
      <c r="C3" s="470"/>
      <c r="D3" s="470"/>
      <c r="E3" s="470"/>
      <c r="F3" s="470"/>
      <c r="G3" s="471"/>
      <c r="H3" s="470"/>
      <c r="I3" s="470"/>
      <c r="J3" s="470"/>
      <c r="K3" s="470"/>
      <c r="L3" s="470"/>
      <c r="M3" s="471"/>
      <c r="N3" s="470"/>
    </row>
    <row r="5" spans="1:21" ht="19.5">
      <c r="A5" s="472" t="s">
        <v>298</v>
      </c>
      <c r="B5" s="473"/>
      <c r="C5" s="473"/>
      <c r="D5" s="473"/>
      <c r="E5" s="473"/>
      <c r="F5" s="473"/>
      <c r="G5" s="474"/>
      <c r="H5" s="473"/>
      <c r="I5" s="473"/>
      <c r="J5" s="473"/>
      <c r="K5" s="473"/>
      <c r="L5" s="473"/>
      <c r="M5" s="474"/>
      <c r="N5" s="473"/>
      <c r="R5" s="22"/>
      <c r="S5" s="22"/>
      <c r="T5" s="22"/>
      <c r="U5" s="23"/>
    </row>
    <row r="6" spans="1:21" ht="12.75" customHeight="1">
      <c r="A6" s="386" t="s">
        <v>299</v>
      </c>
      <c r="B6" s="473"/>
      <c r="C6" s="473"/>
      <c r="D6" s="473"/>
      <c r="E6" s="473"/>
      <c r="F6" s="473"/>
      <c r="G6" s="474"/>
      <c r="H6" s="473"/>
      <c r="I6" s="473"/>
      <c r="J6" s="473"/>
      <c r="K6" s="473"/>
      <c r="L6" s="473"/>
      <c r="M6" s="474"/>
      <c r="N6" s="473"/>
      <c r="R6" s="22"/>
      <c r="S6" s="22"/>
      <c r="T6" s="22"/>
      <c r="U6" s="23"/>
    </row>
    <row r="7" spans="1:21" ht="24.75" customHeight="1">
      <c r="A7" s="91"/>
      <c r="B7" s="834" t="s">
        <v>327</v>
      </c>
      <c r="C7" s="834"/>
      <c r="D7" s="834"/>
      <c r="E7" s="834"/>
      <c r="F7" s="834"/>
      <c r="G7" s="475"/>
      <c r="H7" s="835" t="s">
        <v>300</v>
      </c>
      <c r="I7" s="836"/>
      <c r="J7" s="836"/>
      <c r="K7" s="836"/>
      <c r="L7" s="836"/>
      <c r="M7" s="475"/>
      <c r="N7" s="835" t="s">
        <v>301</v>
      </c>
      <c r="O7" s="836"/>
      <c r="P7" s="836"/>
      <c r="Q7" s="836"/>
      <c r="R7" s="836"/>
      <c r="S7" s="836"/>
      <c r="T7" s="836"/>
      <c r="U7" s="23"/>
    </row>
    <row r="8" spans="1:21" s="76" customFormat="1" ht="12.75">
      <c r="A8" s="91"/>
      <c r="B8" s="481">
        <v>2010</v>
      </c>
      <c r="C8" s="481">
        <v>2009</v>
      </c>
      <c r="D8" s="481">
        <v>2008</v>
      </c>
      <c r="E8" s="481">
        <v>2007</v>
      </c>
      <c r="F8" s="481">
        <v>2006</v>
      </c>
      <c r="G8" s="198"/>
      <c r="H8" s="481">
        <v>2008</v>
      </c>
      <c r="I8" s="481">
        <v>2007</v>
      </c>
      <c r="J8" s="481">
        <v>2006</v>
      </c>
      <c r="K8" s="481">
        <v>2005</v>
      </c>
      <c r="L8" s="481">
        <v>2004</v>
      </c>
      <c r="M8" s="198"/>
      <c r="N8" s="481">
        <v>2004</v>
      </c>
      <c r="O8" s="482" t="s">
        <v>302</v>
      </c>
      <c r="P8" s="482" t="s">
        <v>303</v>
      </c>
      <c r="Q8" s="482">
        <v>2001</v>
      </c>
      <c r="R8" s="483" t="s">
        <v>304</v>
      </c>
      <c r="S8" s="483" t="s">
        <v>305</v>
      </c>
      <c r="T8" s="483" t="s">
        <v>306</v>
      </c>
      <c r="U8" s="484"/>
    </row>
    <row r="9" spans="18:21" ht="12.75">
      <c r="R9" s="22"/>
      <c r="S9" s="22"/>
      <c r="T9" s="22"/>
      <c r="U9" s="23"/>
    </row>
    <row r="10" spans="1:21" ht="12.75">
      <c r="A10" s="375" t="s">
        <v>879</v>
      </c>
      <c r="B10" s="46">
        <v>13320.346584</v>
      </c>
      <c r="C10" s="45">
        <v>13881.7043</v>
      </c>
      <c r="D10" s="45">
        <v>11686.35415703556</v>
      </c>
      <c r="E10" s="45">
        <v>9627.768335</v>
      </c>
      <c r="F10" s="45">
        <v>8138</v>
      </c>
      <c r="G10" s="45"/>
      <c r="H10" s="45">
        <v>11890.976000000013</v>
      </c>
      <c r="I10" s="45">
        <v>9769.414100000002</v>
      </c>
      <c r="J10" s="45">
        <v>8374.138</v>
      </c>
      <c r="K10" s="45">
        <v>7207.969</v>
      </c>
      <c r="L10" s="45">
        <v>6160</v>
      </c>
      <c r="M10" s="45"/>
      <c r="N10" s="45">
        <v>7069</v>
      </c>
      <c r="O10" s="40">
        <v>6741</v>
      </c>
      <c r="P10" s="40">
        <v>7808</v>
      </c>
      <c r="Q10" s="40">
        <v>8824</v>
      </c>
      <c r="R10" s="40">
        <v>6995</v>
      </c>
      <c r="S10" s="40">
        <v>5760</v>
      </c>
      <c r="T10" s="40">
        <v>5516</v>
      </c>
      <c r="U10" s="40"/>
    </row>
    <row r="11" spans="1:21" ht="12.75">
      <c r="A11" s="375" t="s">
        <v>307</v>
      </c>
      <c r="B11" s="46">
        <v>20909.831015</v>
      </c>
      <c r="C11" s="45">
        <v>20665.9643</v>
      </c>
      <c r="D11" s="45">
        <v>18977.64100000003</v>
      </c>
      <c r="E11" s="45">
        <v>17271.091</v>
      </c>
      <c r="F11" s="45">
        <v>15143</v>
      </c>
      <c r="G11" s="45"/>
      <c r="H11" s="45">
        <v>19853.395000000026</v>
      </c>
      <c r="I11" s="45">
        <v>18132.8951</v>
      </c>
      <c r="J11" s="45">
        <v>15700.636000000002</v>
      </c>
      <c r="K11" s="45">
        <v>13023.560999999996</v>
      </c>
      <c r="L11" s="45">
        <v>11120</v>
      </c>
      <c r="M11" s="45"/>
      <c r="N11" s="45">
        <v>11053</v>
      </c>
      <c r="O11" s="40">
        <v>10656</v>
      </c>
      <c r="P11" s="40">
        <v>12241</v>
      </c>
      <c r="Q11" s="40">
        <v>13352</v>
      </c>
      <c r="R11" s="40">
        <v>11143</v>
      </c>
      <c r="S11" s="40">
        <v>9108</v>
      </c>
      <c r="T11" s="40">
        <v>8374</v>
      </c>
      <c r="U11" s="40"/>
    </row>
    <row r="12" spans="1:21" ht="12.75">
      <c r="A12" s="375" t="s">
        <v>308</v>
      </c>
      <c r="B12" s="46">
        <v>11942.356761</v>
      </c>
      <c r="C12" s="45">
        <v>12307.5313</v>
      </c>
      <c r="D12" s="45">
        <v>10522.54200000003</v>
      </c>
      <c r="E12" s="45">
        <v>9441.0811</v>
      </c>
      <c r="F12" s="45">
        <v>8340</v>
      </c>
      <c r="G12" s="45"/>
      <c r="H12" s="45">
        <v>11278.782200000027</v>
      </c>
      <c r="I12" s="45">
        <v>10544.367000000007</v>
      </c>
      <c r="J12" s="45">
        <v>8883.105000000003</v>
      </c>
      <c r="K12" s="45">
        <v>6823.083999999996</v>
      </c>
      <c r="L12" s="45">
        <v>5591</v>
      </c>
      <c r="M12" s="45"/>
      <c r="N12" s="45">
        <v>5440</v>
      </c>
      <c r="O12" s="40">
        <v>4895</v>
      </c>
      <c r="P12" s="40">
        <v>5577</v>
      </c>
      <c r="Q12" s="40">
        <v>5599</v>
      </c>
      <c r="R12" s="40">
        <v>4376</v>
      </c>
      <c r="S12" s="40">
        <v>3457</v>
      </c>
      <c r="T12" s="40">
        <v>3120</v>
      </c>
      <c r="U12" s="40"/>
    </row>
    <row r="13" spans="1:21" ht="12.75">
      <c r="A13" s="375" t="s">
        <v>882</v>
      </c>
      <c r="B13" s="46">
        <v>6421.665772</v>
      </c>
      <c r="C13" s="45">
        <v>5735.5559</v>
      </c>
      <c r="D13" s="45">
        <v>6926.128000000031</v>
      </c>
      <c r="E13" s="45">
        <v>8494.5221</v>
      </c>
      <c r="F13" s="45">
        <v>7030</v>
      </c>
      <c r="G13" s="45"/>
      <c r="H13" s="45">
        <v>6926.0378</v>
      </c>
      <c r="I13" s="45">
        <v>8494.568000000007</v>
      </c>
      <c r="J13" s="45">
        <v>7030.336000000003</v>
      </c>
      <c r="K13" s="45">
        <v>5591.7530272698295</v>
      </c>
      <c r="L13" s="45">
        <v>4137</v>
      </c>
      <c r="M13" s="45"/>
      <c r="N13" s="45">
        <v>4149</v>
      </c>
      <c r="O13" s="40">
        <v>3812</v>
      </c>
      <c r="P13" s="40">
        <v>3119</v>
      </c>
      <c r="Q13" s="40">
        <v>3634</v>
      </c>
      <c r="R13" s="40">
        <v>3876</v>
      </c>
      <c r="S13" s="40">
        <v>2902</v>
      </c>
      <c r="T13" s="40">
        <v>2374</v>
      </c>
      <c r="U13" s="40"/>
    </row>
    <row r="14" spans="1:21" ht="12.75">
      <c r="A14" s="375" t="s">
        <v>309</v>
      </c>
      <c r="B14" s="46">
        <v>4994.847735</v>
      </c>
      <c r="C14" s="45">
        <v>4594.7741000000005</v>
      </c>
      <c r="D14" s="45">
        <v>5385.10300000003</v>
      </c>
      <c r="E14" s="45">
        <v>6414.9991</v>
      </c>
      <c r="F14" s="45">
        <v>4971</v>
      </c>
      <c r="G14" s="45"/>
      <c r="H14" s="45">
        <v>5385.101200000025</v>
      </c>
      <c r="I14" s="45">
        <v>6415.045100000006</v>
      </c>
      <c r="J14" s="45">
        <v>4971.0350000000035</v>
      </c>
      <c r="K14" s="45">
        <v>4070.5720272698295</v>
      </c>
      <c r="L14" s="45">
        <v>3108</v>
      </c>
      <c r="M14" s="45"/>
      <c r="N14" s="45">
        <v>3192</v>
      </c>
      <c r="O14" s="40">
        <v>2897</v>
      </c>
      <c r="P14" s="40">
        <v>2466</v>
      </c>
      <c r="Q14" s="40">
        <v>3009</v>
      </c>
      <c r="R14" s="40">
        <v>2914</v>
      </c>
      <c r="S14" s="40">
        <v>2168</v>
      </c>
      <c r="T14" s="40">
        <v>1785</v>
      </c>
      <c r="U14" s="40"/>
    </row>
    <row r="15" spans="1:21" ht="12.75">
      <c r="A15" s="375" t="s">
        <v>883</v>
      </c>
      <c r="B15" s="46">
        <v>4606.032735</v>
      </c>
      <c r="C15" s="45">
        <v>4210.0391</v>
      </c>
      <c r="D15" s="45">
        <v>5019.55500000003</v>
      </c>
      <c r="E15" s="45">
        <v>6126.3231</v>
      </c>
      <c r="F15" s="45">
        <v>4736</v>
      </c>
      <c r="G15" s="45"/>
      <c r="H15" s="45">
        <v>5019.553200000026</v>
      </c>
      <c r="I15" s="45">
        <v>6126.369100000005</v>
      </c>
      <c r="J15" s="45">
        <v>4735.8790000000035</v>
      </c>
      <c r="K15" s="45">
        <v>3806.4250272698296</v>
      </c>
      <c r="L15" s="45">
        <v>2923</v>
      </c>
      <c r="M15" s="45"/>
      <c r="N15" s="45">
        <v>2802</v>
      </c>
      <c r="O15" s="40">
        <v>2227</v>
      </c>
      <c r="P15" s="40">
        <v>1719</v>
      </c>
      <c r="Q15" s="40">
        <v>2363</v>
      </c>
      <c r="R15" s="40">
        <v>2232</v>
      </c>
      <c r="S15" s="40">
        <v>1746</v>
      </c>
      <c r="T15" s="40">
        <v>1424</v>
      </c>
      <c r="U15" s="40"/>
    </row>
    <row r="17" spans="1:14" ht="19.5">
      <c r="A17" s="472" t="s">
        <v>310</v>
      </c>
      <c r="B17" s="485"/>
      <c r="C17" s="485"/>
      <c r="D17" s="485"/>
      <c r="E17" s="485"/>
      <c r="F17" s="485"/>
      <c r="G17" s="474"/>
      <c r="H17" s="485"/>
      <c r="I17" s="473"/>
      <c r="J17" s="473"/>
      <c r="K17" s="473"/>
      <c r="L17" s="473"/>
      <c r="M17" s="474"/>
      <c r="N17" s="473"/>
    </row>
    <row r="18" spans="1:21" ht="12.75" customHeight="1">
      <c r="A18" s="386" t="s">
        <v>299</v>
      </c>
      <c r="B18" s="473"/>
      <c r="C18" s="473"/>
      <c r="D18" s="473"/>
      <c r="E18" s="473"/>
      <c r="F18" s="473"/>
      <c r="G18" s="474"/>
      <c r="H18" s="473"/>
      <c r="I18" s="473"/>
      <c r="J18" s="473"/>
      <c r="K18" s="473"/>
      <c r="L18" s="473"/>
      <c r="M18" s="474"/>
      <c r="N18" s="473"/>
      <c r="R18" s="22"/>
      <c r="S18" s="22"/>
      <c r="T18" s="22"/>
      <c r="U18" s="23"/>
    </row>
    <row r="19" spans="1:20" ht="25.5" customHeight="1">
      <c r="A19" s="91"/>
      <c r="B19" s="834" t="s">
        <v>327</v>
      </c>
      <c r="C19" s="834"/>
      <c r="D19" s="834"/>
      <c r="E19" s="834"/>
      <c r="F19" s="834"/>
      <c r="G19" s="475"/>
      <c r="H19" s="835" t="s">
        <v>300</v>
      </c>
      <c r="I19" s="836"/>
      <c r="J19" s="836"/>
      <c r="K19" s="836"/>
      <c r="L19" s="836"/>
      <c r="M19" s="475"/>
      <c r="N19" s="835" t="s">
        <v>301</v>
      </c>
      <c r="O19" s="836"/>
      <c r="P19" s="836"/>
      <c r="Q19" s="836"/>
      <c r="R19" s="836"/>
      <c r="S19" s="836"/>
      <c r="T19" s="836"/>
    </row>
    <row r="20" spans="1:20" s="76" customFormat="1" ht="12.75">
      <c r="A20" s="91"/>
      <c r="B20" s="62">
        <v>40543</v>
      </c>
      <c r="C20" s="482" t="s">
        <v>294</v>
      </c>
      <c r="D20" s="482" t="s">
        <v>295</v>
      </c>
      <c r="E20" s="482" t="s">
        <v>311</v>
      </c>
      <c r="F20" s="482" t="s">
        <v>312</v>
      </c>
      <c r="G20" s="486"/>
      <c r="H20" s="482" t="s">
        <v>295</v>
      </c>
      <c r="I20" s="482" t="s">
        <v>311</v>
      </c>
      <c r="J20" s="482" t="s">
        <v>312</v>
      </c>
      <c r="K20" s="482" t="s">
        <v>313</v>
      </c>
      <c r="L20" s="482" t="s">
        <v>314</v>
      </c>
      <c r="M20" s="486"/>
      <c r="N20" s="482" t="s">
        <v>314</v>
      </c>
      <c r="O20" s="482" t="s">
        <v>315</v>
      </c>
      <c r="P20" s="482" t="s">
        <v>316</v>
      </c>
      <c r="Q20" s="482" t="s">
        <v>317</v>
      </c>
      <c r="R20" s="482" t="s">
        <v>318</v>
      </c>
      <c r="S20" s="482" t="s">
        <v>319</v>
      </c>
      <c r="T20" s="482" t="s">
        <v>320</v>
      </c>
    </row>
    <row r="21" spans="1:20" ht="12.75">
      <c r="A21" s="15"/>
      <c r="B21" s="15"/>
      <c r="C21" s="15"/>
      <c r="D21" s="15"/>
      <c r="E21" s="15"/>
      <c r="F21" s="15"/>
      <c r="H21" s="15"/>
      <c r="I21" s="15"/>
      <c r="J21" s="15"/>
      <c r="K21" s="15"/>
      <c r="L21" s="15"/>
      <c r="N21" s="15"/>
      <c r="O21" s="21"/>
      <c r="P21" s="15"/>
      <c r="Q21" s="15"/>
      <c r="R21" s="15"/>
      <c r="S21" s="15"/>
      <c r="T21" s="15"/>
    </row>
    <row r="22" spans="1:21" ht="12.75">
      <c r="A22" s="375" t="s">
        <v>321</v>
      </c>
      <c r="B22" s="46">
        <v>338856.909</v>
      </c>
      <c r="C22" s="45">
        <v>323441.34199999995</v>
      </c>
      <c r="D22" s="45">
        <v>335259.713</v>
      </c>
      <c r="E22" s="45">
        <v>313177.637</v>
      </c>
      <c r="F22" s="45">
        <v>258316.71</v>
      </c>
      <c r="G22" s="45"/>
      <c r="H22" s="45">
        <v>333028.888</v>
      </c>
      <c r="I22" s="45">
        <v>310881.785</v>
      </c>
      <c r="J22" s="45">
        <v>256565.376</v>
      </c>
      <c r="K22" s="45">
        <v>216850</v>
      </c>
      <c r="L22" s="45">
        <v>172083</v>
      </c>
      <c r="M22" s="45"/>
      <c r="N22" s="45">
        <v>170248</v>
      </c>
      <c r="O22" s="45">
        <v>148827</v>
      </c>
      <c r="P22" s="45">
        <v>141315</v>
      </c>
      <c r="Q22" s="45">
        <v>150220</v>
      </c>
      <c r="R22" s="26">
        <v>137467</v>
      </c>
      <c r="S22" s="26">
        <v>113607</v>
      </c>
      <c r="T22" s="26">
        <v>99907</v>
      </c>
      <c r="U22" s="487"/>
    </row>
    <row r="23" spans="1:21" ht="12.75">
      <c r="A23" s="375" t="s">
        <v>871</v>
      </c>
      <c r="B23" s="46">
        <v>552737.583</v>
      </c>
      <c r="C23" s="45">
        <v>535064.833</v>
      </c>
      <c r="D23" s="45">
        <v>542649.917</v>
      </c>
      <c r="E23" s="45">
        <v>501725.6389999999</v>
      </c>
      <c r="F23" s="45">
        <v>411663.4029999999</v>
      </c>
      <c r="G23" s="45"/>
      <c r="H23" s="45">
        <v>543512.7259999999</v>
      </c>
      <c r="I23" s="45">
        <v>502204.002</v>
      </c>
      <c r="J23" s="45">
        <v>411916.30499999993</v>
      </c>
      <c r="K23" s="45">
        <v>392389</v>
      </c>
      <c r="L23" s="45">
        <v>329441</v>
      </c>
      <c r="M23" s="45"/>
      <c r="N23" s="45">
        <v>311072</v>
      </c>
      <c r="O23" s="45">
        <v>287150</v>
      </c>
      <c r="P23" s="45">
        <v>279542</v>
      </c>
      <c r="Q23" s="45">
        <v>309246</v>
      </c>
      <c r="R23" s="26">
        <v>296145</v>
      </c>
      <c r="S23" s="26">
        <v>238166</v>
      </c>
      <c r="T23" s="26">
        <v>202911</v>
      </c>
      <c r="U23" s="487"/>
    </row>
    <row r="24" spans="1:21" ht="12.75">
      <c r="A24" s="21"/>
      <c r="B24" s="46"/>
      <c r="C24" s="45"/>
      <c r="O24" s="2"/>
      <c r="R24" s="22"/>
      <c r="S24" s="22"/>
      <c r="T24" s="22"/>
      <c r="U24" s="23"/>
    </row>
    <row r="25" spans="1:21" ht="12.75">
      <c r="A25" s="375" t="s">
        <v>873</v>
      </c>
      <c r="B25" s="46">
        <v>378387.841</v>
      </c>
      <c r="C25" s="45">
        <v>371999.258</v>
      </c>
      <c r="D25" s="45">
        <v>376379.99299999996</v>
      </c>
      <c r="E25" s="45">
        <v>337518.343</v>
      </c>
      <c r="F25" s="45">
        <v>286827.87</v>
      </c>
      <c r="G25" s="45"/>
      <c r="H25" s="45">
        <v>374307.598</v>
      </c>
      <c r="I25" s="45">
        <v>334843.85500000004</v>
      </c>
      <c r="J25" s="45">
        <v>283644.78</v>
      </c>
      <c r="K25" s="45">
        <v>259200.19799999997</v>
      </c>
      <c r="L25" s="45">
        <v>207701</v>
      </c>
      <c r="M25" s="45"/>
      <c r="N25" s="45">
        <v>199485</v>
      </c>
      <c r="O25" s="45">
        <v>182832</v>
      </c>
      <c r="P25" s="45">
        <v>180570</v>
      </c>
      <c r="Q25" s="45">
        <v>199486</v>
      </c>
      <c r="R25" s="26">
        <v>185718</v>
      </c>
      <c r="S25" s="26">
        <v>139934</v>
      </c>
      <c r="T25" s="26">
        <v>119941</v>
      </c>
      <c r="U25" s="23"/>
    </row>
    <row r="26" spans="1:21" ht="12.75">
      <c r="A26" s="408" t="s">
        <v>105</v>
      </c>
      <c r="B26" s="46">
        <v>275788.716</v>
      </c>
      <c r="C26" s="45">
        <v>254182.90099999998</v>
      </c>
      <c r="D26" s="45">
        <v>255235.993</v>
      </c>
      <c r="E26" s="45">
        <v>219608.691</v>
      </c>
      <c r="F26" s="45">
        <v>186749.147</v>
      </c>
      <c r="G26" s="45"/>
      <c r="H26" s="45">
        <v>267140.2</v>
      </c>
      <c r="I26" s="45">
        <v>236182.68700000003</v>
      </c>
      <c r="J26" s="45">
        <v>192373.86200000002</v>
      </c>
      <c r="K26" s="45">
        <v>182635.18099999998</v>
      </c>
      <c r="L26" s="45">
        <v>149892</v>
      </c>
      <c r="M26" s="45"/>
      <c r="N26" s="45">
        <v>147051</v>
      </c>
      <c r="O26" s="45">
        <v>141049</v>
      </c>
      <c r="P26" s="45">
        <v>146560</v>
      </c>
      <c r="Q26" s="45">
        <v>166499</v>
      </c>
      <c r="R26" s="22">
        <v>154146</v>
      </c>
      <c r="S26" s="22">
        <v>105077</v>
      </c>
      <c r="T26" s="22">
        <v>99351</v>
      </c>
      <c r="U26" s="23"/>
    </row>
    <row r="27" spans="1:21" ht="12.75">
      <c r="A27" s="408" t="s">
        <v>106</v>
      </c>
      <c r="B27" s="46">
        <v>85179.591</v>
      </c>
      <c r="C27" s="45">
        <v>99938.607</v>
      </c>
      <c r="D27" s="45">
        <v>104157.026</v>
      </c>
      <c r="E27" s="45">
        <v>102247.234</v>
      </c>
      <c r="F27" s="45">
        <v>86481.92</v>
      </c>
      <c r="G27" s="45"/>
      <c r="H27" s="45">
        <v>90180.424</v>
      </c>
      <c r="I27" s="45">
        <v>82998.75</v>
      </c>
      <c r="J27" s="45">
        <v>77674.11499999999</v>
      </c>
      <c r="K27" s="45">
        <v>62841.755000000005</v>
      </c>
      <c r="L27" s="45">
        <v>45482</v>
      </c>
      <c r="M27" s="45"/>
      <c r="N27" s="45">
        <v>44326</v>
      </c>
      <c r="O27" s="45">
        <v>34383</v>
      </c>
      <c r="P27" s="45">
        <v>27523</v>
      </c>
      <c r="Q27" s="45">
        <v>25376</v>
      </c>
      <c r="R27" s="22">
        <v>26460</v>
      </c>
      <c r="S27" s="22">
        <v>31552</v>
      </c>
      <c r="T27" s="22">
        <v>17562</v>
      </c>
      <c r="U27" s="23"/>
    </row>
    <row r="28" spans="1:21" ht="12.75">
      <c r="A28" s="408" t="s">
        <v>107</v>
      </c>
      <c r="B28" s="46">
        <v>17419.534</v>
      </c>
      <c r="C28" s="45">
        <v>17877.75</v>
      </c>
      <c r="D28" s="45">
        <v>16986.974</v>
      </c>
      <c r="E28" s="45">
        <v>15662.418</v>
      </c>
      <c r="F28" s="45">
        <v>13596.803</v>
      </c>
      <c r="G28" s="45"/>
      <c r="H28" s="45">
        <v>16986.973999999995</v>
      </c>
      <c r="I28" s="45">
        <v>15662.418</v>
      </c>
      <c r="J28" s="45">
        <v>13596.802999999998</v>
      </c>
      <c r="K28" s="45">
        <v>13723.262000000002</v>
      </c>
      <c r="L28" s="45">
        <v>12327</v>
      </c>
      <c r="M28" s="45"/>
      <c r="N28" s="45">
        <v>8108</v>
      </c>
      <c r="O28" s="45">
        <v>7400</v>
      </c>
      <c r="P28" s="45">
        <v>6487</v>
      </c>
      <c r="Q28" s="45">
        <v>7611</v>
      </c>
      <c r="R28" s="22">
        <v>5112</v>
      </c>
      <c r="S28" s="22">
        <v>3305</v>
      </c>
      <c r="T28" s="22">
        <v>3028</v>
      </c>
      <c r="U28" s="23"/>
    </row>
    <row r="29" spans="1:21" ht="12.75">
      <c r="A29" s="375" t="s">
        <v>874</v>
      </c>
      <c r="B29" s="46">
        <v>147572.22009648598</v>
      </c>
      <c r="C29" s="45">
        <v>137105.0008208948</v>
      </c>
      <c r="D29" s="45">
        <v>119028.2655792374</v>
      </c>
      <c r="E29" s="45">
        <v>150777.0870190194</v>
      </c>
      <c r="F29" s="45">
        <v>142064.17907034626</v>
      </c>
      <c r="G29" s="45"/>
      <c r="H29" s="45">
        <v>119016.8964882374</v>
      </c>
      <c r="I29" s="45">
        <v>150777.0870190194</v>
      </c>
      <c r="J29" s="45">
        <v>142064.1790703463</v>
      </c>
      <c r="K29" s="45">
        <v>142706.78146952</v>
      </c>
      <c r="L29" s="45">
        <v>121553</v>
      </c>
      <c r="M29" s="45"/>
      <c r="N29" s="45">
        <v>121553</v>
      </c>
      <c r="O29" s="45">
        <v>113074</v>
      </c>
      <c r="P29" s="45">
        <v>108815</v>
      </c>
      <c r="Q29" s="45">
        <v>124496</v>
      </c>
      <c r="R29" s="26">
        <v>118831</v>
      </c>
      <c r="S29" s="26">
        <v>102677</v>
      </c>
      <c r="T29" s="26">
        <v>74221</v>
      </c>
      <c r="U29" s="23"/>
    </row>
    <row r="30" spans="1:21" ht="12.75">
      <c r="A30" s="375" t="s">
        <v>875</v>
      </c>
      <c r="B30" s="46">
        <v>525960.0610964859</v>
      </c>
      <c r="C30" s="45">
        <v>509104.25882089476</v>
      </c>
      <c r="D30" s="45">
        <v>495408.2585792374</v>
      </c>
      <c r="E30" s="45">
        <v>488295.4300190194</v>
      </c>
      <c r="F30" s="45">
        <v>428892.0490703463</v>
      </c>
      <c r="G30" s="45"/>
      <c r="H30" s="45">
        <v>493324.4944882374</v>
      </c>
      <c r="I30" s="45">
        <v>485620.94201901945</v>
      </c>
      <c r="J30" s="45">
        <v>425708.9590703463</v>
      </c>
      <c r="K30" s="45">
        <v>401906.97946952</v>
      </c>
      <c r="L30" s="45">
        <v>329254</v>
      </c>
      <c r="M30" s="45"/>
      <c r="N30" s="45">
        <v>321038</v>
      </c>
      <c r="O30" s="45">
        <v>295906</v>
      </c>
      <c r="P30" s="45">
        <v>289385</v>
      </c>
      <c r="Q30" s="45">
        <v>323982</v>
      </c>
      <c r="R30" s="45">
        <v>304549</v>
      </c>
      <c r="S30" s="45">
        <v>242611</v>
      </c>
      <c r="T30" s="45">
        <v>194162</v>
      </c>
      <c r="U30" s="23"/>
    </row>
    <row r="31" spans="2:21" ht="12.75">
      <c r="B31" s="21"/>
      <c r="C31" s="21"/>
      <c r="D31" s="21"/>
      <c r="E31" s="21"/>
      <c r="F31" s="21"/>
      <c r="G31" s="21"/>
      <c r="H31" s="5"/>
      <c r="J31" s="5"/>
      <c r="K31" s="5"/>
      <c r="L31" s="5"/>
      <c r="M31" s="21"/>
      <c r="N31" s="5"/>
      <c r="R31" s="22"/>
      <c r="S31" s="22"/>
      <c r="T31" s="22"/>
      <c r="U31" s="23"/>
    </row>
    <row r="32" spans="1:21" ht="19.5">
      <c r="A32" s="472" t="s">
        <v>322</v>
      </c>
      <c r="B32" s="473"/>
      <c r="C32" s="473"/>
      <c r="D32" s="473"/>
      <c r="E32" s="473"/>
      <c r="F32" s="473"/>
      <c r="G32" s="474"/>
      <c r="H32" s="473"/>
      <c r="I32" s="473"/>
      <c r="J32" s="473"/>
      <c r="K32" s="473"/>
      <c r="L32" s="473"/>
      <c r="M32" s="474"/>
      <c r="N32" s="473"/>
      <c r="R32" s="22"/>
      <c r="S32" s="22"/>
      <c r="T32" s="22"/>
      <c r="U32" s="23"/>
    </row>
    <row r="33" spans="1:21" ht="28.5" customHeight="1">
      <c r="A33" s="91"/>
      <c r="B33" s="834" t="s">
        <v>327</v>
      </c>
      <c r="C33" s="834"/>
      <c r="D33" s="834"/>
      <c r="E33" s="834"/>
      <c r="F33" s="834"/>
      <c r="G33" s="475"/>
      <c r="H33" s="835" t="s">
        <v>300</v>
      </c>
      <c r="I33" s="836"/>
      <c r="J33" s="836"/>
      <c r="K33" s="836"/>
      <c r="L33" s="836"/>
      <c r="M33" s="475"/>
      <c r="N33" s="835" t="s">
        <v>301</v>
      </c>
      <c r="O33" s="836"/>
      <c r="P33" s="836"/>
      <c r="Q33" s="836"/>
      <c r="R33" s="836"/>
      <c r="S33" s="836"/>
      <c r="T33" s="836"/>
      <c r="U33" s="23"/>
    </row>
    <row r="34" spans="1:20" s="76" customFormat="1" ht="12.75">
      <c r="A34" s="91"/>
      <c r="B34" s="62">
        <v>40543</v>
      </c>
      <c r="C34" s="482" t="s">
        <v>294</v>
      </c>
      <c r="D34" s="482" t="s">
        <v>295</v>
      </c>
      <c r="E34" s="482" t="s">
        <v>311</v>
      </c>
      <c r="F34" s="482" t="s">
        <v>312</v>
      </c>
      <c r="G34" s="486"/>
      <c r="H34" s="482" t="s">
        <v>295</v>
      </c>
      <c r="I34" s="482" t="s">
        <v>311</v>
      </c>
      <c r="J34" s="482" t="s">
        <v>312</v>
      </c>
      <c r="K34" s="482" t="s">
        <v>313</v>
      </c>
      <c r="L34" s="482" t="s">
        <v>314</v>
      </c>
      <c r="M34" s="486"/>
      <c r="N34" s="482" t="s">
        <v>314</v>
      </c>
      <c r="O34" s="482" t="s">
        <v>315</v>
      </c>
      <c r="P34" s="482" t="s">
        <v>316</v>
      </c>
      <c r="Q34" s="482" t="s">
        <v>317</v>
      </c>
      <c r="R34" s="482" t="s">
        <v>318</v>
      </c>
      <c r="S34" s="482" t="s">
        <v>319</v>
      </c>
      <c r="T34" s="482" t="s">
        <v>320</v>
      </c>
    </row>
    <row r="35" spans="18:33" ht="12.75">
      <c r="R35" s="22"/>
      <c r="S35" s="22"/>
      <c r="T35" s="22"/>
      <c r="U35" s="488"/>
      <c r="V35" s="19"/>
      <c r="W35" s="19"/>
      <c r="X35" s="19"/>
      <c r="Y35" s="19"/>
      <c r="Z35" s="19"/>
      <c r="AA35" s="19"/>
      <c r="AB35" s="19"/>
      <c r="AC35" s="19"/>
      <c r="AD35" s="19"/>
      <c r="AE35" s="19"/>
      <c r="AF35" s="19"/>
      <c r="AG35" s="19"/>
    </row>
    <row r="36" spans="1:21" s="19" customFormat="1" ht="14.25">
      <c r="A36" s="399" t="s">
        <v>328</v>
      </c>
      <c r="B36" s="46">
        <v>1752.4524301799997</v>
      </c>
      <c r="C36" s="45">
        <v>1574.1470308199998</v>
      </c>
      <c r="D36" s="45">
        <v>2361.22054623</v>
      </c>
      <c r="E36" s="45">
        <v>2717.4693656930003</v>
      </c>
      <c r="F36" s="45">
        <v>2220.0694214849996</v>
      </c>
      <c r="G36" s="45"/>
      <c r="H36" s="45">
        <v>2301.253040294</v>
      </c>
      <c r="I36" s="45">
        <v>2717.4693656930003</v>
      </c>
      <c r="J36" s="45">
        <v>2220.0694214849996</v>
      </c>
      <c r="K36" s="45">
        <v>1801</v>
      </c>
      <c r="L36" s="45">
        <v>1499</v>
      </c>
      <c r="M36" s="45"/>
      <c r="N36" s="45">
        <v>1499</v>
      </c>
      <c r="O36" s="45">
        <v>1246.722</v>
      </c>
      <c r="P36" s="45">
        <v>1109.036</v>
      </c>
      <c r="Q36" s="45">
        <v>1222</v>
      </c>
      <c r="R36" s="26">
        <v>1123</v>
      </c>
      <c r="S36" s="26">
        <v>854</v>
      </c>
      <c r="T36" s="26">
        <v>699</v>
      </c>
      <c r="U36" s="488"/>
    </row>
    <row r="37" spans="1:33" ht="12.75">
      <c r="A37" s="386" t="s">
        <v>323</v>
      </c>
      <c r="B37" s="46">
        <v>952.618</v>
      </c>
      <c r="C37" s="45">
        <v>884.373</v>
      </c>
      <c r="D37" s="45">
        <v>903.897</v>
      </c>
      <c r="E37" s="45">
        <v>889.734</v>
      </c>
      <c r="F37" s="45">
        <v>864.226</v>
      </c>
      <c r="G37" s="45"/>
      <c r="H37" s="45">
        <v>903.897</v>
      </c>
      <c r="I37" s="45">
        <v>889.734</v>
      </c>
      <c r="J37" s="45">
        <v>864.226</v>
      </c>
      <c r="K37" s="45">
        <v>984.891</v>
      </c>
      <c r="L37" s="45">
        <v>1081.02</v>
      </c>
      <c r="M37" s="45"/>
      <c r="N37" s="45">
        <v>1081.02</v>
      </c>
      <c r="O37" s="45">
        <v>1158.887</v>
      </c>
      <c r="P37" s="45">
        <v>1179.074</v>
      </c>
      <c r="Q37" s="45">
        <v>1203.828</v>
      </c>
      <c r="R37" s="22">
        <v>1299.621</v>
      </c>
      <c r="S37" s="22">
        <v>1267.987</v>
      </c>
      <c r="T37" s="22">
        <v>1337.774</v>
      </c>
      <c r="U37" s="488"/>
      <c r="V37" s="19"/>
      <c r="W37" s="19"/>
      <c r="X37" s="19"/>
      <c r="Y37" s="19"/>
      <c r="Z37" s="19"/>
      <c r="AA37" s="19"/>
      <c r="AB37" s="19"/>
      <c r="AC37" s="19"/>
      <c r="AD37" s="19"/>
      <c r="AE37" s="19"/>
      <c r="AF37" s="19"/>
      <c r="AG37" s="19"/>
    </row>
    <row r="38" spans="1:33" ht="14.25">
      <c r="A38" s="386" t="s">
        <v>329</v>
      </c>
      <c r="B38" s="46">
        <v>4490.908285</v>
      </c>
      <c r="C38" s="45">
        <v>3747.969121</v>
      </c>
      <c r="D38" s="45">
        <v>3747.969121</v>
      </c>
      <c r="E38" s="45">
        <v>3747.969121</v>
      </c>
      <c r="F38" s="45">
        <v>3551.969121</v>
      </c>
      <c r="G38" s="45"/>
      <c r="H38" s="45">
        <v>3747.969121</v>
      </c>
      <c r="I38" s="45">
        <v>3747.969121</v>
      </c>
      <c r="J38" s="45">
        <v>3551.969121</v>
      </c>
      <c r="K38" s="45">
        <v>3390.852043</v>
      </c>
      <c r="L38" s="45">
        <v>3390.852043</v>
      </c>
      <c r="M38" s="45"/>
      <c r="N38" s="45">
        <v>3390.852043</v>
      </c>
      <c r="O38" s="45">
        <v>3195.852043</v>
      </c>
      <c r="P38" s="45">
        <v>3195.852043</v>
      </c>
      <c r="Q38" s="45">
        <v>3195.852043</v>
      </c>
      <c r="R38" s="22">
        <v>3196</v>
      </c>
      <c r="S38" s="22">
        <v>2931</v>
      </c>
      <c r="T38" s="22">
        <v>2861</v>
      </c>
      <c r="U38" s="488"/>
      <c r="V38" s="19"/>
      <c r="W38" s="19"/>
      <c r="X38" s="19"/>
      <c r="Y38" s="19"/>
      <c r="Z38" s="19"/>
      <c r="AA38" s="19"/>
      <c r="AB38" s="19"/>
      <c r="AC38" s="19"/>
      <c r="AD38" s="19"/>
      <c r="AE38" s="19"/>
      <c r="AF38" s="19"/>
      <c r="AG38" s="19"/>
    </row>
    <row r="39" spans="1:33" ht="12.75">
      <c r="A39" s="386" t="s">
        <v>902</v>
      </c>
      <c r="B39" s="46">
        <v>106976</v>
      </c>
      <c r="C39" s="45">
        <v>103721</v>
      </c>
      <c r="D39" s="45">
        <v>108972</v>
      </c>
      <c r="E39" s="45">
        <v>111913</v>
      </c>
      <c r="F39" s="45">
        <v>98553</v>
      </c>
      <c r="G39" s="26"/>
      <c r="H39" s="45">
        <v>108972</v>
      </c>
      <c r="I39" s="45">
        <v>111913</v>
      </c>
      <c r="J39" s="22">
        <v>98553</v>
      </c>
      <c r="K39" s="22">
        <v>94681</v>
      </c>
      <c r="L39" s="22">
        <v>87112</v>
      </c>
      <c r="M39" s="26"/>
      <c r="N39" s="22">
        <v>84117</v>
      </c>
      <c r="O39" s="22">
        <v>86197</v>
      </c>
      <c r="P39" s="22">
        <v>93093</v>
      </c>
      <c r="Q39" s="22">
        <v>98588</v>
      </c>
      <c r="R39" s="22">
        <v>108082</v>
      </c>
      <c r="S39" s="22">
        <v>88556</v>
      </c>
      <c r="T39" s="22">
        <v>86349</v>
      </c>
      <c r="U39" s="26"/>
      <c r="V39" s="19"/>
      <c r="W39" s="19"/>
      <c r="X39" s="19"/>
      <c r="Y39" s="19"/>
      <c r="Z39" s="19"/>
      <c r="AA39" s="19"/>
      <c r="AB39" s="19"/>
      <c r="AC39" s="19"/>
      <c r="AD39" s="19"/>
      <c r="AE39" s="19"/>
      <c r="AF39" s="19"/>
      <c r="AG39" s="19"/>
    </row>
    <row r="40" spans="1:33" ht="12.75">
      <c r="A40" s="405" t="s">
        <v>324</v>
      </c>
      <c r="B40" s="46">
        <v>28416</v>
      </c>
      <c r="C40" s="45">
        <v>27936</v>
      </c>
      <c r="D40" s="22">
        <v>29070</v>
      </c>
      <c r="E40" s="22">
        <v>31106</v>
      </c>
      <c r="F40" s="22">
        <v>30582</v>
      </c>
      <c r="G40" s="26"/>
      <c r="H40" s="22">
        <v>29070</v>
      </c>
      <c r="I40" s="22">
        <v>31106</v>
      </c>
      <c r="J40" s="22">
        <v>30582</v>
      </c>
      <c r="K40" s="22">
        <v>31154</v>
      </c>
      <c r="L40" s="22">
        <v>31056</v>
      </c>
      <c r="M40" s="26"/>
      <c r="N40" s="22">
        <v>30765</v>
      </c>
      <c r="O40" s="22">
        <v>31095</v>
      </c>
      <c r="P40" s="45">
        <v>31737</v>
      </c>
      <c r="Q40" s="45">
        <v>31686</v>
      </c>
      <c r="R40" s="45">
        <v>33733</v>
      </c>
      <c r="S40" s="22">
        <v>37052</v>
      </c>
      <c r="T40" s="22">
        <v>37847</v>
      </c>
      <c r="U40" s="488"/>
      <c r="V40" s="19"/>
      <c r="W40" s="19"/>
      <c r="X40" s="19"/>
      <c r="Y40" s="19"/>
      <c r="Z40" s="19"/>
      <c r="AA40" s="19"/>
      <c r="AB40" s="19"/>
      <c r="AC40" s="19"/>
      <c r="AD40" s="19"/>
      <c r="AE40" s="19"/>
      <c r="AF40" s="19"/>
      <c r="AG40" s="19"/>
    </row>
    <row r="41" spans="1:33" ht="12.75">
      <c r="A41" s="405" t="s">
        <v>325</v>
      </c>
      <c r="B41" s="46">
        <v>78560</v>
      </c>
      <c r="C41" s="45">
        <v>75785</v>
      </c>
      <c r="D41" s="22">
        <v>79902</v>
      </c>
      <c r="E41" s="22">
        <v>80807</v>
      </c>
      <c r="F41" s="22">
        <v>67971</v>
      </c>
      <c r="G41" s="26"/>
      <c r="H41" s="22">
        <v>79902</v>
      </c>
      <c r="I41" s="22">
        <v>80807</v>
      </c>
      <c r="J41" s="22">
        <v>67971</v>
      </c>
      <c r="K41" s="22">
        <v>63527</v>
      </c>
      <c r="L41" s="22">
        <v>56056</v>
      </c>
      <c r="M41" s="26"/>
      <c r="N41" s="22">
        <v>53352</v>
      </c>
      <c r="O41" s="22">
        <v>55102</v>
      </c>
      <c r="P41" s="45">
        <v>61356</v>
      </c>
      <c r="Q41" s="45">
        <v>66902</v>
      </c>
      <c r="R41" s="45">
        <v>74349</v>
      </c>
      <c r="S41" s="22">
        <v>51504</v>
      </c>
      <c r="T41" s="22">
        <v>48502</v>
      </c>
      <c r="U41" s="488"/>
      <c r="V41" s="19"/>
      <c r="W41" s="19"/>
      <c r="X41" s="19"/>
      <c r="Y41" s="19"/>
      <c r="Z41" s="19"/>
      <c r="AA41" s="19"/>
      <c r="AB41" s="19"/>
      <c r="AC41" s="19"/>
      <c r="AD41" s="19"/>
      <c r="AE41" s="19"/>
      <c r="AF41" s="19"/>
      <c r="AG41" s="19"/>
    </row>
    <row r="42" spans="1:21" ht="12.75">
      <c r="A42" s="386" t="s">
        <v>903</v>
      </c>
      <c r="B42" s="46">
        <v>7361</v>
      </c>
      <c r="C42" s="45">
        <v>7466</v>
      </c>
      <c r="D42" s="22">
        <v>7787</v>
      </c>
      <c r="E42" s="22">
        <v>8028</v>
      </c>
      <c r="F42" s="22">
        <v>7499</v>
      </c>
      <c r="G42" s="26"/>
      <c r="H42" s="22">
        <v>7787</v>
      </c>
      <c r="I42" s="22">
        <v>8028</v>
      </c>
      <c r="J42" s="26">
        <v>7499</v>
      </c>
      <c r="K42" s="26">
        <v>7328</v>
      </c>
      <c r="L42" s="26">
        <v>6751</v>
      </c>
      <c r="M42" s="26"/>
      <c r="N42" s="22">
        <v>6848</v>
      </c>
      <c r="O42" s="22">
        <v>6924</v>
      </c>
      <c r="P42" s="22">
        <v>7504</v>
      </c>
      <c r="Q42" s="22">
        <v>7988</v>
      </c>
      <c r="R42" s="22">
        <v>8946</v>
      </c>
      <c r="S42" s="22">
        <v>7491</v>
      </c>
      <c r="T42" s="22">
        <v>7226</v>
      </c>
      <c r="U42" s="22"/>
    </row>
    <row r="43" spans="1:21" ht="12.75">
      <c r="A43" s="405" t="s">
        <v>324</v>
      </c>
      <c r="B43" s="46">
        <v>3024</v>
      </c>
      <c r="C43" s="45">
        <v>3055</v>
      </c>
      <c r="D43" s="22">
        <v>3375</v>
      </c>
      <c r="E43" s="22">
        <v>3595</v>
      </c>
      <c r="F43" s="22">
        <v>3635</v>
      </c>
      <c r="G43" s="26"/>
      <c r="H43" s="22">
        <v>3375</v>
      </c>
      <c r="I43" s="22">
        <v>3595</v>
      </c>
      <c r="J43" s="26">
        <v>3635</v>
      </c>
      <c r="K43" s="26">
        <v>3578</v>
      </c>
      <c r="L43" s="26">
        <v>3385</v>
      </c>
      <c r="M43" s="26"/>
      <c r="N43" s="22">
        <v>3375</v>
      </c>
      <c r="O43" s="22">
        <v>3371</v>
      </c>
      <c r="P43" s="45">
        <v>3414</v>
      </c>
      <c r="Q43" s="45">
        <v>3620</v>
      </c>
      <c r="R43" s="45">
        <v>3864</v>
      </c>
      <c r="S43" s="22">
        <v>4336</v>
      </c>
      <c r="T43" s="22">
        <v>4495</v>
      </c>
      <c r="U43" s="23"/>
    </row>
    <row r="44" spans="1:21" ht="12.75">
      <c r="A44" s="405" t="s">
        <v>325</v>
      </c>
      <c r="B44" s="46">
        <v>4337</v>
      </c>
      <c r="C44" s="45">
        <v>4411</v>
      </c>
      <c r="D44" s="22">
        <v>4412</v>
      </c>
      <c r="E44" s="22">
        <v>4433</v>
      </c>
      <c r="F44" s="22">
        <v>3864</v>
      </c>
      <c r="G44" s="26"/>
      <c r="H44" s="22">
        <v>4412</v>
      </c>
      <c r="I44" s="22">
        <v>4433</v>
      </c>
      <c r="J44" s="26">
        <v>3864</v>
      </c>
      <c r="K44" s="26">
        <v>3750</v>
      </c>
      <c r="L44" s="26">
        <v>3366</v>
      </c>
      <c r="M44" s="26"/>
      <c r="N44" s="22">
        <v>3473</v>
      </c>
      <c r="O44" s="22">
        <v>3553</v>
      </c>
      <c r="P44" s="45">
        <v>4090</v>
      </c>
      <c r="Q44" s="45">
        <v>4368</v>
      </c>
      <c r="R44" s="45">
        <v>5082</v>
      </c>
      <c r="S44" s="22">
        <v>3155</v>
      </c>
      <c r="T44" s="22">
        <v>2731</v>
      </c>
      <c r="U44" s="23"/>
    </row>
    <row r="45" spans="18:21" ht="12.75">
      <c r="R45" s="22"/>
      <c r="S45" s="22"/>
      <c r="T45" s="22"/>
      <c r="U45" s="23"/>
    </row>
    <row r="46" spans="1:21" ht="12.75">
      <c r="A46" s="489" t="s">
        <v>471</v>
      </c>
      <c r="B46" s="15"/>
      <c r="C46" s="15"/>
      <c r="D46" s="15"/>
      <c r="E46" s="15"/>
      <c r="R46" s="22"/>
      <c r="S46" s="22"/>
      <c r="T46" s="22"/>
      <c r="U46" s="23"/>
    </row>
    <row r="47" spans="1:21" ht="12.75">
      <c r="A47" s="490" t="s">
        <v>346</v>
      </c>
      <c r="B47" s="491"/>
      <c r="C47" s="491"/>
      <c r="D47" s="491"/>
      <c r="E47" s="491"/>
      <c r="F47" s="491"/>
      <c r="G47" s="491"/>
      <c r="H47" s="491"/>
      <c r="I47" s="491"/>
      <c r="J47" s="491"/>
      <c r="K47" s="491"/>
      <c r="L47" s="491"/>
      <c r="M47" s="491"/>
      <c r="N47" s="491"/>
      <c r="R47" s="22"/>
      <c r="S47" s="22"/>
      <c r="T47" s="22"/>
      <c r="U47" s="23"/>
    </row>
    <row r="48" spans="1:21" ht="12.75">
      <c r="A48" s="492" t="s">
        <v>326</v>
      </c>
      <c r="B48" s="30"/>
      <c r="C48" s="30"/>
      <c r="D48" s="30"/>
      <c r="E48" s="30"/>
      <c r="F48" s="30"/>
      <c r="G48" s="60"/>
      <c r="H48" s="30"/>
      <c r="I48" s="30"/>
      <c r="J48" s="30"/>
      <c r="K48" s="30"/>
      <c r="L48" s="30"/>
      <c r="M48" s="60"/>
      <c r="N48" s="30"/>
      <c r="R48" s="22"/>
      <c r="S48" s="22"/>
      <c r="T48" s="22"/>
      <c r="U48" s="23"/>
    </row>
  </sheetData>
  <mergeCells count="9">
    <mergeCell ref="B19:F19"/>
    <mergeCell ref="B33:F33"/>
    <mergeCell ref="N33:T33"/>
    <mergeCell ref="N7:T7"/>
    <mergeCell ref="N19:T19"/>
    <mergeCell ref="H7:L7"/>
    <mergeCell ref="H19:L19"/>
    <mergeCell ref="H33:L33"/>
    <mergeCell ref="B7:F7"/>
  </mergeCells>
  <printOptions horizontalCentered="1"/>
  <pageMargins left="0.1968503937007874" right="0.1968503937007874" top="0.5905511811023623" bottom="0.984251968503937" header="0" footer="0"/>
  <pageSetup fitToHeight="1" fitToWidth="1" horizontalDpi="300" verticalDpi="300" orientation="landscape" paperSize="9" scale="70" r:id="rId2"/>
  <headerFooter alignWithMargins="0">
    <oddFooter>&amp;R&amp;A
&amp;F</oddFooter>
  </headerFooter>
  <drawing r:id="rId1"/>
</worksheet>
</file>

<file path=xl/worksheets/sheet6.xml><?xml version="1.0" encoding="utf-8"?>
<worksheet xmlns="http://schemas.openxmlformats.org/spreadsheetml/2006/main" xmlns:r="http://schemas.openxmlformats.org/officeDocument/2006/relationships">
  <sheetPr codeName="Hoja2">
    <tabColor indexed="41"/>
    <pageSetUpPr fitToPage="1"/>
  </sheetPr>
  <dimension ref="A1:F47"/>
  <sheetViews>
    <sheetView zoomScale="95" zoomScaleNormal="95"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73.00390625" style="2" customWidth="1"/>
    <col min="2" max="2" width="13.7109375" style="5" customWidth="1"/>
    <col min="3" max="3" width="11.7109375" style="72" customWidth="1"/>
    <col min="4" max="4" width="16.140625" style="5" customWidth="1"/>
    <col min="5" max="5" width="13.7109375" style="5" customWidth="1"/>
    <col min="6" max="6" width="13.421875" style="5" customWidth="1"/>
    <col min="7" max="16384" width="11.421875" style="2" customWidth="1"/>
  </cols>
  <sheetData>
    <row r="1" spans="1:6" ht="21.75" customHeight="1">
      <c r="A1"/>
      <c r="B1" s="21"/>
      <c r="E1" s="261"/>
      <c r="F1" s="261"/>
    </row>
    <row r="2" spans="1:6" ht="11.25" customHeight="1">
      <c r="A2"/>
      <c r="E2" s="261"/>
      <c r="F2" s="261"/>
    </row>
    <row r="3" spans="1:3" ht="25.5" customHeight="1">
      <c r="A3" s="378" t="s">
        <v>909</v>
      </c>
      <c r="B3" s="51"/>
      <c r="C3" s="73"/>
    </row>
    <row r="4" spans="1:6" ht="18" customHeight="1">
      <c r="A4" s="379" t="s">
        <v>910</v>
      </c>
      <c r="B4" s="331"/>
      <c r="C4" s="73"/>
      <c r="E4" s="265"/>
      <c r="F4" s="265"/>
    </row>
    <row r="5" spans="1:6" ht="17.25" customHeight="1">
      <c r="A5" s="33"/>
      <c r="B5" s="33"/>
      <c r="C5" s="204"/>
      <c r="D5" s="205"/>
      <c r="E5" s="205"/>
      <c r="F5" s="205"/>
    </row>
    <row r="6" spans="1:6" s="65" customFormat="1" ht="14.25" customHeight="1">
      <c r="A6" s="66"/>
      <c r="B6" s="56"/>
      <c r="C6" s="63"/>
      <c r="D6" s="280" t="s">
        <v>17</v>
      </c>
      <c r="E6" s="56"/>
      <c r="F6" s="56"/>
    </row>
    <row r="7" spans="1:6" s="65" customFormat="1" ht="14.25" customHeight="1">
      <c r="A7" s="66"/>
      <c r="B7" s="67">
        <v>2010</v>
      </c>
      <c r="C7" s="203" t="s">
        <v>819</v>
      </c>
      <c r="D7" s="56" t="s">
        <v>911</v>
      </c>
      <c r="E7" s="67">
        <v>2009</v>
      </c>
      <c r="F7" s="67">
        <v>2008</v>
      </c>
    </row>
    <row r="8" spans="1:6" ht="7.5" customHeight="1">
      <c r="A8" s="53"/>
      <c r="B8" s="33"/>
      <c r="C8" s="73"/>
      <c r="D8" s="52"/>
      <c r="E8" s="52"/>
      <c r="F8" s="52"/>
    </row>
    <row r="9" spans="1:6" s="5" customFormat="1" ht="15" customHeight="1">
      <c r="A9" s="380" t="s">
        <v>912</v>
      </c>
      <c r="B9" s="210">
        <v>13320.346584</v>
      </c>
      <c r="C9" s="207">
        <v>-4.043864941256514</v>
      </c>
      <c r="D9" s="207">
        <v>-5.262234322132187</v>
      </c>
      <c r="E9" s="210">
        <v>13881.703943</v>
      </c>
      <c r="F9" s="210">
        <v>11686.005000000005</v>
      </c>
    </row>
    <row r="10" spans="1:6" ht="15" customHeight="1">
      <c r="A10" s="381" t="s">
        <v>913</v>
      </c>
      <c r="B10" s="211">
        <v>4536.600723</v>
      </c>
      <c r="C10" s="206">
        <v>2.405549703436005</v>
      </c>
      <c r="D10" s="206">
        <v>-0.5538012066765186</v>
      </c>
      <c r="E10" s="208">
        <v>4430.034052</v>
      </c>
      <c r="F10" s="208">
        <v>4527.267</v>
      </c>
    </row>
    <row r="11" spans="1:6" ht="15" customHeight="1">
      <c r="A11" s="381" t="s">
        <v>914</v>
      </c>
      <c r="B11" s="211">
        <v>1894.275069</v>
      </c>
      <c r="C11" s="206">
        <v>22.670721238518453</v>
      </c>
      <c r="D11" s="206">
        <v>14.992567292667225</v>
      </c>
      <c r="E11" s="208">
        <v>1544.194939</v>
      </c>
      <c r="F11" s="208">
        <v>1558.2980000000125</v>
      </c>
    </row>
    <row r="12" spans="1:6" ht="15" customHeight="1">
      <c r="A12" s="381" t="s">
        <v>915</v>
      </c>
      <c r="B12" s="211">
        <v>528.582057</v>
      </c>
      <c r="C12" s="206">
        <v>19.3451609471315</v>
      </c>
      <c r="D12" s="206">
        <v>18.675823156244164</v>
      </c>
      <c r="E12" s="208">
        <v>442.90196</v>
      </c>
      <c r="F12" s="208">
        <v>447.0540000000001</v>
      </c>
    </row>
    <row r="13" spans="1:6" ht="15" customHeight="1">
      <c r="A13" s="381" t="s">
        <v>916</v>
      </c>
      <c r="B13" s="211">
        <v>334.915</v>
      </c>
      <c r="C13" s="206">
        <v>180.1346660532809</v>
      </c>
      <c r="D13" s="206">
        <v>179.9696231934806</v>
      </c>
      <c r="E13" s="208">
        <v>119.555</v>
      </c>
      <c r="F13" s="208">
        <v>292.519</v>
      </c>
    </row>
    <row r="14" spans="1:6" ht="15" customHeight="1">
      <c r="A14" s="381" t="s">
        <v>917</v>
      </c>
      <c r="B14" s="211">
        <v>295.111582</v>
      </c>
      <c r="C14" s="206">
        <v>19.201637267779503</v>
      </c>
      <c r="D14" s="206">
        <v>-23.749807528141588</v>
      </c>
      <c r="E14" s="208">
        <v>247.57343</v>
      </c>
      <c r="F14" s="208">
        <v>466.48900000000094</v>
      </c>
    </row>
    <row r="15" spans="1:6" ht="10.5" customHeight="1">
      <c r="A15" s="54"/>
      <c r="B15" s="211"/>
      <c r="C15" s="206"/>
      <c r="D15" s="206"/>
      <c r="E15" s="208"/>
      <c r="F15" s="208"/>
    </row>
    <row r="16" spans="1:6" s="5" customFormat="1" ht="15" customHeight="1">
      <c r="A16" s="380" t="s">
        <v>918</v>
      </c>
      <c r="B16" s="210">
        <v>20909.831015</v>
      </c>
      <c r="C16" s="207">
        <v>1.1800451165844716</v>
      </c>
      <c r="D16" s="207">
        <v>-1.4684214882898172</v>
      </c>
      <c r="E16" s="210">
        <v>20665.963324</v>
      </c>
      <c r="F16" s="210">
        <v>18977.63200000002</v>
      </c>
    </row>
    <row r="17" spans="1:6" ht="15" customHeight="1">
      <c r="A17" s="382" t="s">
        <v>919</v>
      </c>
      <c r="B17" s="211">
        <v>-8967.474254</v>
      </c>
      <c r="C17" s="206">
        <v>7.286540926915985</v>
      </c>
      <c r="D17" s="206">
        <v>5.446295628251185</v>
      </c>
      <c r="E17" s="208">
        <v>-8358.433571</v>
      </c>
      <c r="F17" s="208">
        <v>-8455.104000000001</v>
      </c>
    </row>
    <row r="18" spans="1:6" ht="15" customHeight="1">
      <c r="A18" s="383" t="s">
        <v>920</v>
      </c>
      <c r="B18" s="211">
        <v>-4814.448839</v>
      </c>
      <c r="C18" s="206">
        <v>3.5170096396302197</v>
      </c>
      <c r="D18" s="206">
        <v>1.8715242902667573</v>
      </c>
      <c r="E18" s="208">
        <v>-4650.877045</v>
      </c>
      <c r="F18" s="208">
        <v>-4716.1449999999995</v>
      </c>
    </row>
    <row r="19" spans="1:6" ht="15" customHeight="1">
      <c r="A19" s="383" t="s">
        <v>921</v>
      </c>
      <c r="B19" s="211">
        <v>-3392.276262</v>
      </c>
      <c r="C19" s="206">
        <v>12.670103898222983</v>
      </c>
      <c r="D19" s="206">
        <v>10.405774670876422</v>
      </c>
      <c r="E19" s="208">
        <v>-3010.804237</v>
      </c>
      <c r="F19" s="208">
        <v>-3040.0040000000013</v>
      </c>
    </row>
    <row r="20" spans="1:6" ht="15" customHeight="1">
      <c r="A20" s="384" t="s">
        <v>922</v>
      </c>
      <c r="B20" s="211">
        <v>-760.749153</v>
      </c>
      <c r="C20" s="206">
        <v>9.185023861471663</v>
      </c>
      <c r="D20" s="206">
        <v>7.792885828528817</v>
      </c>
      <c r="E20" s="208">
        <v>-696.752289</v>
      </c>
      <c r="F20" s="208">
        <v>-698.955</v>
      </c>
    </row>
    <row r="21" spans="1:6" ht="9.75" customHeight="1">
      <c r="A21" s="54"/>
      <c r="B21" s="211"/>
      <c r="C21" s="206"/>
      <c r="D21" s="206"/>
      <c r="E21" s="208"/>
      <c r="F21" s="208"/>
    </row>
    <row r="22" spans="1:6" s="5" customFormat="1" ht="15" customHeight="1">
      <c r="A22" s="380" t="s">
        <v>923</v>
      </c>
      <c r="B22" s="210">
        <v>11942.356761</v>
      </c>
      <c r="C22" s="207">
        <v>-2.9670697477776953</v>
      </c>
      <c r="D22" s="207">
        <v>-6.092482418182876</v>
      </c>
      <c r="E22" s="210">
        <v>12307.529753</v>
      </c>
      <c r="F22" s="210">
        <v>10522.528000000018</v>
      </c>
    </row>
    <row r="23" spans="1:6" ht="15" customHeight="1">
      <c r="A23" s="381" t="s">
        <v>0</v>
      </c>
      <c r="B23" s="211">
        <v>-4718.085983</v>
      </c>
      <c r="C23" s="206">
        <v>-13.792052374027397</v>
      </c>
      <c r="D23" s="206">
        <v>-17.85944576635923</v>
      </c>
      <c r="E23" s="208">
        <v>-5472.913012</v>
      </c>
      <c r="F23" s="208">
        <v>-2940.487</v>
      </c>
    </row>
    <row r="24" spans="1:6" ht="15" customHeight="1">
      <c r="A24" s="381" t="s">
        <v>1</v>
      </c>
      <c r="B24" s="211">
        <v>-482.432002</v>
      </c>
      <c r="C24" s="206">
        <v>5.357499313627456</v>
      </c>
      <c r="D24" s="206">
        <v>4.376794671192874</v>
      </c>
      <c r="E24" s="208">
        <v>-457.900012</v>
      </c>
      <c r="F24" s="208">
        <v>-1431.015</v>
      </c>
    </row>
    <row r="25" spans="1:6" ht="15" customHeight="1">
      <c r="A25" s="382" t="s">
        <v>2</v>
      </c>
      <c r="B25" s="211">
        <v>-320.173004</v>
      </c>
      <c r="C25" s="206">
        <v>-50.063633294620445</v>
      </c>
      <c r="D25" s="206">
        <v>-54.41720898353566</v>
      </c>
      <c r="E25" s="208">
        <v>-641.161993</v>
      </c>
      <c r="F25" s="208">
        <v>775.087</v>
      </c>
    </row>
    <row r="26" spans="1:6" ht="9.75" customHeight="1">
      <c r="A26" s="54"/>
      <c r="B26" s="211"/>
      <c r="C26" s="206"/>
      <c r="D26" s="206"/>
      <c r="E26" s="211"/>
      <c r="F26" s="211"/>
    </row>
    <row r="27" spans="1:6" s="5" customFormat="1" ht="15" customHeight="1">
      <c r="A27" s="380" t="s">
        <v>3</v>
      </c>
      <c r="B27" s="210">
        <v>6421.665772</v>
      </c>
      <c r="C27" s="207">
        <v>11.962418067314907</v>
      </c>
      <c r="D27" s="207">
        <v>10.553924681793214</v>
      </c>
      <c r="E27" s="210">
        <v>5735.554736</v>
      </c>
      <c r="F27" s="210">
        <v>6926.113000000018</v>
      </c>
    </row>
    <row r="28" spans="1:6" ht="15" customHeight="1">
      <c r="A28" s="381" t="s">
        <v>4</v>
      </c>
      <c r="B28" s="211">
        <v>-1426.818037</v>
      </c>
      <c r="C28" s="206">
        <v>25.07368154083407</v>
      </c>
      <c r="D28" s="206">
        <v>23.73480158793486</v>
      </c>
      <c r="E28" s="208">
        <v>-1140.781993</v>
      </c>
      <c r="F28" s="208">
        <v>-1541.025</v>
      </c>
    </row>
    <row r="29" spans="1:6" ht="9.75" customHeight="1">
      <c r="A29" s="54"/>
      <c r="B29" s="211"/>
      <c r="C29" s="206"/>
      <c r="D29" s="206"/>
      <c r="E29" s="211"/>
      <c r="F29" s="211"/>
    </row>
    <row r="30" spans="1:6" s="5" customFormat="1" ht="15" customHeight="1">
      <c r="A30" s="380" t="s">
        <v>5</v>
      </c>
      <c r="B30" s="210">
        <v>4994.847735</v>
      </c>
      <c r="C30" s="207">
        <v>8.707176924245097</v>
      </c>
      <c r="D30" s="207">
        <v>7.289140057484356</v>
      </c>
      <c r="E30" s="210">
        <v>4594.772743</v>
      </c>
      <c r="F30" s="210">
        <v>5385.088000000018</v>
      </c>
    </row>
    <row r="31" spans="1:6" ht="15" customHeight="1">
      <c r="A31" s="382" t="s">
        <v>6</v>
      </c>
      <c r="B31" s="211">
        <v>-388.815</v>
      </c>
      <c r="C31" s="206">
        <v>1.0604701937697358</v>
      </c>
      <c r="D31" s="206">
        <v>14.009624592137726</v>
      </c>
      <c r="E31" s="208">
        <v>-384.735</v>
      </c>
      <c r="F31" s="208">
        <v>-365.5480000000001</v>
      </c>
    </row>
    <row r="32" spans="1:6" ht="9.75" customHeight="1">
      <c r="A32" s="54"/>
      <c r="B32" s="211"/>
      <c r="C32" s="206"/>
      <c r="D32" s="206"/>
      <c r="E32" s="208"/>
      <c r="F32" s="208"/>
    </row>
    <row r="33" spans="1:6" s="5" customFormat="1" ht="15" customHeight="1">
      <c r="A33" s="380" t="s">
        <v>7</v>
      </c>
      <c r="B33" s="210">
        <v>4606.032735</v>
      </c>
      <c r="C33" s="207">
        <v>9.40597249177677</v>
      </c>
      <c r="D33" s="207">
        <v>6.757919147364411</v>
      </c>
      <c r="E33" s="210">
        <v>4210.037743</v>
      </c>
      <c r="F33" s="210">
        <v>5019.540000000018</v>
      </c>
    </row>
    <row r="34" spans="1:6" ht="15" customHeight="1">
      <c r="A34" s="54" t="s">
        <v>8</v>
      </c>
      <c r="B34" s="211">
        <v>0</v>
      </c>
      <c r="C34" s="206" t="s">
        <v>224</v>
      </c>
      <c r="D34" s="206" t="s">
        <v>224</v>
      </c>
      <c r="E34" s="208">
        <v>-1050.020033</v>
      </c>
      <c r="F34" s="208">
        <v>-394.8</v>
      </c>
    </row>
    <row r="35" spans="1:6" ht="7.5" customHeight="1">
      <c r="A35" s="53"/>
      <c r="B35" s="212"/>
      <c r="C35" s="73"/>
      <c r="D35" s="73"/>
      <c r="E35" s="209"/>
      <c r="F35" s="209"/>
    </row>
    <row r="36" spans="1:6" s="5" customFormat="1" ht="15" customHeight="1">
      <c r="A36" s="385" t="s">
        <v>9</v>
      </c>
      <c r="B36" s="210">
        <v>4606.032735</v>
      </c>
      <c r="C36" s="207">
        <v>-12.433799567451743</v>
      </c>
      <c r="D36" s="207">
        <v>-15.005098503614189</v>
      </c>
      <c r="E36" s="210">
        <v>5260.057776</v>
      </c>
      <c r="F36" s="210">
        <v>5414.111426</v>
      </c>
    </row>
    <row r="37" spans="2:6" s="5" customFormat="1" ht="12.75" customHeight="1">
      <c r="B37" s="351"/>
      <c r="C37" s="24"/>
      <c r="D37" s="24"/>
      <c r="E37" s="351"/>
      <c r="F37" s="351"/>
    </row>
    <row r="38" spans="1:6" ht="15" customHeight="1">
      <c r="A38" s="143" t="s">
        <v>18</v>
      </c>
      <c r="B38" s="365">
        <v>1.1740701290056126</v>
      </c>
      <c r="C38" s="207">
        <v>8.28723667702329</v>
      </c>
      <c r="D38" s="207"/>
      <c r="E38" s="365">
        <v>1.0842183853184706</v>
      </c>
      <c r="F38" s="428">
        <v>1.305010877851413</v>
      </c>
    </row>
    <row r="39" spans="1:6" ht="15" customHeight="1">
      <c r="A39" s="143" t="s">
        <v>19</v>
      </c>
      <c r="B39" s="365">
        <v>1.1740701290056126</v>
      </c>
      <c r="C39" s="207">
        <v>-13.256946036683004</v>
      </c>
      <c r="D39" s="207"/>
      <c r="E39" s="365">
        <v>1.353503335843027</v>
      </c>
      <c r="F39" s="428">
        <v>1.4076531398311716</v>
      </c>
    </row>
    <row r="40" spans="1:6" ht="13.5" customHeight="1">
      <c r="A40" s="134"/>
      <c r="B40" s="217"/>
      <c r="C40" s="206"/>
      <c r="D40" s="2"/>
      <c r="E40" s="216"/>
      <c r="F40" s="216"/>
    </row>
    <row r="41" spans="1:6" ht="15" customHeight="1">
      <c r="A41" s="377" t="s">
        <v>905</v>
      </c>
      <c r="B41" s="211"/>
      <c r="C41" s="211"/>
      <c r="D41" s="208"/>
      <c r="E41" s="208"/>
      <c r="F41" s="216"/>
    </row>
    <row r="42" spans="1:6" ht="13.5" customHeight="1">
      <c r="A42" s="800" t="s">
        <v>239</v>
      </c>
      <c r="B42" s="800"/>
      <c r="C42" s="800"/>
      <c r="D42" s="800"/>
      <c r="E42" s="800"/>
      <c r="F42" s="216"/>
    </row>
    <row r="43" spans="1:6" ht="13.5" customHeight="1">
      <c r="A43" s="377" t="s">
        <v>240</v>
      </c>
      <c r="B43" s="377"/>
      <c r="C43" s="377"/>
      <c r="D43" s="377"/>
      <c r="E43" s="377"/>
      <c r="F43" s="216"/>
    </row>
    <row r="44" spans="1:6" ht="13.5" customHeight="1">
      <c r="A44" s="377" t="s">
        <v>241</v>
      </c>
      <c r="B44" s="377"/>
      <c r="C44" s="377"/>
      <c r="D44" s="377"/>
      <c r="E44" s="377"/>
      <c r="F44" s="216"/>
    </row>
    <row r="45" spans="1:6" ht="13.5" customHeight="1">
      <c r="A45" s="377" t="s">
        <v>908</v>
      </c>
      <c r="B45" s="217"/>
      <c r="C45" s="206"/>
      <c r="D45" s="15"/>
      <c r="E45" s="216"/>
      <c r="F45" s="216"/>
    </row>
    <row r="46" spans="1:6" ht="10.5" customHeight="1">
      <c r="A46" s="134"/>
      <c r="B46" s="217"/>
      <c r="C46" s="206"/>
      <c r="D46" s="2"/>
      <c r="E46" s="216"/>
      <c r="F46" s="216"/>
    </row>
    <row r="47" ht="12.75">
      <c r="F47" s="216"/>
    </row>
  </sheetData>
  <mergeCells count="1">
    <mergeCell ref="A42:E42"/>
  </mergeCells>
  <printOptions horizontalCentered="1"/>
  <pageMargins left="0.1968503937007874" right="0.1968503937007874" top="0.3937007874015748" bottom="0.3937007874015748" header="0" footer="0"/>
  <pageSetup fitToHeight="1" fitToWidth="1" horizontalDpi="300" verticalDpi="300" orientation="portrait" paperSize="9" scale="78" r:id="rId2"/>
  <headerFooter alignWithMargins="0">
    <oddFooter>&amp;R&amp;A
&amp;D</oddFooter>
  </headerFooter>
  <drawing r:id="rId1"/>
</worksheet>
</file>

<file path=xl/worksheets/sheet7.xml><?xml version="1.0" encoding="utf-8"?>
<worksheet xmlns="http://schemas.openxmlformats.org/spreadsheetml/2006/main" xmlns:r="http://schemas.openxmlformats.org/officeDocument/2006/relationships">
  <sheetPr codeName="Hoja29">
    <tabColor indexed="41"/>
    <pageSetUpPr fitToPage="1"/>
  </sheetPr>
  <dimension ref="A1:J45"/>
  <sheetViews>
    <sheetView zoomScale="90" zoomScaleNormal="90"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62.00390625" style="2" customWidth="1"/>
    <col min="2" max="5" width="11.00390625" style="5" customWidth="1"/>
    <col min="6" max="6" width="1.28515625" style="21" customWidth="1"/>
    <col min="7" max="10" width="11.00390625" style="5" customWidth="1"/>
  </cols>
  <sheetData>
    <row r="1" spans="1:10" s="2" customFormat="1" ht="21.75" customHeight="1">
      <c r="A1"/>
      <c r="B1" s="25"/>
      <c r="C1" s="25"/>
      <c r="D1" s="25"/>
      <c r="E1" s="25"/>
      <c r="F1" s="21"/>
      <c r="G1" s="25"/>
      <c r="H1" s="25"/>
      <c r="I1" s="25"/>
      <c r="J1" s="25"/>
    </row>
    <row r="2" spans="1:10" s="2" customFormat="1" ht="15" customHeight="1">
      <c r="A2"/>
      <c r="B2" s="25"/>
      <c r="C2" s="25"/>
      <c r="D2" s="25"/>
      <c r="E2" s="25"/>
      <c r="F2" s="21"/>
      <c r="G2" s="25"/>
      <c r="H2" s="25"/>
      <c r="I2" s="25"/>
      <c r="J2" s="25"/>
    </row>
    <row r="3" spans="1:10" ht="22.5" customHeight="1">
      <c r="A3" s="50" t="s">
        <v>46</v>
      </c>
      <c r="B3" s="50"/>
      <c r="C3" s="50"/>
      <c r="D3" s="50"/>
      <c r="E3" s="50"/>
      <c r="F3" s="12"/>
      <c r="G3" s="50"/>
      <c r="H3" s="50"/>
      <c r="I3" s="50"/>
      <c r="J3" s="50"/>
    </row>
    <row r="4" spans="1:10" s="2" customFormat="1" ht="16.5" customHeight="1">
      <c r="A4" s="53" t="s">
        <v>910</v>
      </c>
      <c r="B4" s="240"/>
      <c r="C4" s="240"/>
      <c r="D4" s="240"/>
      <c r="E4" s="240"/>
      <c r="F4" s="33"/>
      <c r="G4" s="240"/>
      <c r="H4" s="240"/>
      <c r="I4" s="240"/>
      <c r="J4" s="240"/>
    </row>
    <row r="5" spans="1:10" s="2" customFormat="1" ht="7.5" customHeight="1">
      <c r="A5" s="53"/>
      <c r="B5" s="240"/>
      <c r="C5" s="240"/>
      <c r="D5" s="240"/>
      <c r="E5" s="240"/>
      <c r="F5" s="33"/>
      <c r="G5" s="240"/>
      <c r="H5" s="240"/>
      <c r="I5" s="240"/>
      <c r="J5" s="240"/>
    </row>
    <row r="6" spans="1:10" s="167" customFormat="1" ht="12.75">
      <c r="A6" s="55"/>
      <c r="B6" s="760">
        <v>2010</v>
      </c>
      <c r="C6" s="760"/>
      <c r="D6" s="760"/>
      <c r="E6" s="760"/>
      <c r="F6" s="197"/>
      <c r="G6" s="760">
        <v>2009</v>
      </c>
      <c r="H6" s="760"/>
      <c r="I6" s="760"/>
      <c r="J6" s="760"/>
    </row>
    <row r="7" spans="1:10" s="167" customFormat="1" ht="12.75">
      <c r="A7" s="55"/>
      <c r="B7" s="202" t="s">
        <v>52</v>
      </c>
      <c r="C7" s="202" t="s">
        <v>31</v>
      </c>
      <c r="D7" s="202" t="s">
        <v>32</v>
      </c>
      <c r="E7" s="202" t="s">
        <v>33</v>
      </c>
      <c r="F7" s="197"/>
      <c r="G7" s="202" t="s">
        <v>52</v>
      </c>
      <c r="H7" s="202" t="s">
        <v>31</v>
      </c>
      <c r="I7" s="202" t="s">
        <v>32</v>
      </c>
      <c r="J7" s="202" t="s">
        <v>33</v>
      </c>
    </row>
    <row r="8" spans="1:10" s="2" customFormat="1" ht="7.5" customHeight="1">
      <c r="A8" s="53"/>
      <c r="B8" s="240"/>
      <c r="C8" s="240"/>
      <c r="D8" s="240"/>
      <c r="E8" s="240"/>
      <c r="F8" s="33"/>
      <c r="G8" s="240"/>
      <c r="H8" s="240"/>
      <c r="I8" s="240"/>
      <c r="J8" s="240"/>
    </row>
    <row r="9" spans="1:10" ht="15" customHeight="1">
      <c r="A9" s="380" t="s">
        <v>912</v>
      </c>
      <c r="B9" s="210">
        <v>3138.320183</v>
      </c>
      <c r="C9" s="210">
        <v>3245.084718</v>
      </c>
      <c r="D9" s="210">
        <v>3550.8798340000003</v>
      </c>
      <c r="E9" s="210">
        <v>3386.0618489999997</v>
      </c>
      <c r="F9" s="211">
        <v>0</v>
      </c>
      <c r="G9" s="210">
        <v>3589.349588</v>
      </c>
      <c r="H9" s="210">
        <v>3434.4078309999995</v>
      </c>
      <c r="I9" s="210">
        <v>3585.641735</v>
      </c>
      <c r="J9" s="210">
        <v>3272.3047890000003</v>
      </c>
    </row>
    <row r="10" spans="1:10" ht="15" customHeight="1">
      <c r="A10" s="381" t="s">
        <v>47</v>
      </c>
      <c r="B10" s="208">
        <v>1134.841784</v>
      </c>
      <c r="C10" s="208">
        <v>1129.611121</v>
      </c>
      <c r="D10" s="208">
        <v>1166.0092688566</v>
      </c>
      <c r="E10" s="208">
        <v>1106.1385491433998</v>
      </c>
      <c r="F10" s="208">
        <v>0</v>
      </c>
      <c r="G10" s="208">
        <v>1162.9107749999998</v>
      </c>
      <c r="H10" s="208">
        <v>1086.364</v>
      </c>
      <c r="I10" s="208">
        <v>1101.994298</v>
      </c>
      <c r="J10" s="208">
        <v>1078.7649780000002</v>
      </c>
    </row>
    <row r="11" spans="1:10" ht="15" customHeight="1">
      <c r="A11" s="381" t="s">
        <v>914</v>
      </c>
      <c r="B11" s="208">
        <v>252.10087500000003</v>
      </c>
      <c r="C11" s="208">
        <v>518.941932</v>
      </c>
      <c r="D11" s="208">
        <v>489.8801</v>
      </c>
      <c r="E11" s="208">
        <v>633.352162</v>
      </c>
      <c r="F11" s="208">
        <v>0</v>
      </c>
      <c r="G11" s="208">
        <v>420.044948</v>
      </c>
      <c r="H11" s="208">
        <v>325.45301600000005</v>
      </c>
      <c r="I11" s="208">
        <v>434.78601</v>
      </c>
      <c r="J11" s="208">
        <v>363.91096500000003</v>
      </c>
    </row>
    <row r="12" spans="1:10" ht="15" customHeight="1">
      <c r="A12" s="381" t="s">
        <v>915</v>
      </c>
      <c r="B12" s="208">
        <v>226.96799900000002</v>
      </c>
      <c r="C12" s="208">
        <v>45.131092</v>
      </c>
      <c r="D12" s="208">
        <v>231.317965</v>
      </c>
      <c r="E12" s="208">
        <v>25.165001</v>
      </c>
      <c r="F12" s="208">
        <v>0</v>
      </c>
      <c r="G12" s="208">
        <v>152.756001</v>
      </c>
      <c r="H12" s="208">
        <v>42.180967</v>
      </c>
      <c r="I12" s="208">
        <v>206.74399300000002</v>
      </c>
      <c r="J12" s="208">
        <v>41.220999</v>
      </c>
    </row>
    <row r="13" spans="1:10" ht="15" customHeight="1">
      <c r="A13" s="381" t="s">
        <v>916</v>
      </c>
      <c r="B13" s="208">
        <v>123.978</v>
      </c>
      <c r="C13" s="208">
        <v>59.668</v>
      </c>
      <c r="D13" s="208">
        <v>93.976</v>
      </c>
      <c r="E13" s="208">
        <v>57.293</v>
      </c>
      <c r="F13" s="208">
        <v>0</v>
      </c>
      <c r="G13" s="208">
        <v>113.767</v>
      </c>
      <c r="H13" s="208">
        <v>-20.819000000000003</v>
      </c>
      <c r="I13" s="208">
        <v>22.337</v>
      </c>
      <c r="J13" s="208">
        <v>4.27</v>
      </c>
    </row>
    <row r="14" spans="1:10" ht="15" customHeight="1">
      <c r="A14" s="381" t="s">
        <v>917</v>
      </c>
      <c r="B14" s="208">
        <v>69.970788</v>
      </c>
      <c r="C14" s="208">
        <v>85.242821</v>
      </c>
      <c r="D14" s="208">
        <v>46.731172</v>
      </c>
      <c r="E14" s="208">
        <v>93.16680099999999</v>
      </c>
      <c r="F14" s="208">
        <v>0</v>
      </c>
      <c r="G14" s="208">
        <v>-148.64974</v>
      </c>
      <c r="H14" s="208">
        <v>127.747043</v>
      </c>
      <c r="I14" s="208">
        <v>140.402944</v>
      </c>
      <c r="J14" s="208">
        <v>128.073183</v>
      </c>
    </row>
    <row r="15" spans="1:10" ht="8.25" customHeight="1">
      <c r="A15" s="54"/>
      <c r="B15" s="211"/>
      <c r="C15" s="211"/>
      <c r="D15" s="211"/>
      <c r="E15" s="211"/>
      <c r="F15" s="211"/>
      <c r="G15" s="211"/>
      <c r="H15" s="211"/>
      <c r="I15" s="211"/>
      <c r="J15" s="211"/>
    </row>
    <row r="16" spans="1:10" ht="15" customHeight="1">
      <c r="A16" s="380" t="s">
        <v>918</v>
      </c>
      <c r="B16" s="210">
        <v>4946.179629</v>
      </c>
      <c r="C16" s="210">
        <v>5083.679684</v>
      </c>
      <c r="D16" s="210">
        <v>5578.7943398566</v>
      </c>
      <c r="E16" s="210">
        <v>5301.1773621434</v>
      </c>
      <c r="F16" s="211">
        <v>0</v>
      </c>
      <c r="G16" s="210">
        <v>5290.178572</v>
      </c>
      <c r="H16" s="210">
        <v>4995.3338570000005</v>
      </c>
      <c r="I16" s="210">
        <v>5491.9059799999995</v>
      </c>
      <c r="J16" s="210">
        <v>4888.544914</v>
      </c>
    </row>
    <row r="17" spans="1:10" ht="15" customHeight="1">
      <c r="A17" s="382" t="s">
        <v>919</v>
      </c>
      <c r="B17" s="208">
        <v>-2325.420282</v>
      </c>
      <c r="C17" s="208">
        <v>-2262.304584</v>
      </c>
      <c r="D17" s="208">
        <v>-2261.64537</v>
      </c>
      <c r="E17" s="208">
        <v>-2118.104018</v>
      </c>
      <c r="F17" s="208">
        <v>0</v>
      </c>
      <c r="G17" s="208">
        <v>-2253.924279</v>
      </c>
      <c r="H17" s="208">
        <v>-2016.799092</v>
      </c>
      <c r="I17" s="208">
        <v>-2017.9292070000001</v>
      </c>
      <c r="J17" s="208">
        <v>-2069.7809930000003</v>
      </c>
    </row>
    <row r="18" spans="1:10" ht="15" customHeight="1">
      <c r="A18" s="384" t="s">
        <v>920</v>
      </c>
      <c r="B18" s="208">
        <v>-1239.723995</v>
      </c>
      <c r="C18" s="208">
        <v>-1211.145013</v>
      </c>
      <c r="D18" s="208">
        <v>-1214.996068</v>
      </c>
      <c r="E18" s="208">
        <v>-1148.583763</v>
      </c>
      <c r="F18" s="208">
        <v>0</v>
      </c>
      <c r="G18" s="208">
        <v>-1233.478032</v>
      </c>
      <c r="H18" s="208">
        <v>-1126.450931</v>
      </c>
      <c r="I18" s="208">
        <v>-1129.6360180000001</v>
      </c>
      <c r="J18" s="208">
        <v>-1161.312064</v>
      </c>
    </row>
    <row r="19" spans="1:10" ht="15" customHeight="1">
      <c r="A19" s="384" t="s">
        <v>921</v>
      </c>
      <c r="B19" s="208">
        <v>-886.690064</v>
      </c>
      <c r="C19" s="208">
        <v>-854.540807</v>
      </c>
      <c r="D19" s="208">
        <v>-855.0299339999999</v>
      </c>
      <c r="E19" s="208">
        <v>-796.0154570000001</v>
      </c>
      <c r="F19" s="208">
        <v>0</v>
      </c>
      <c r="G19" s="208">
        <v>-851.679511</v>
      </c>
      <c r="H19" s="208">
        <v>-716.162357</v>
      </c>
      <c r="I19" s="208">
        <v>-709.798316</v>
      </c>
      <c r="J19" s="208">
        <v>-733.164053</v>
      </c>
    </row>
    <row r="20" spans="1:10" ht="15" customHeight="1">
      <c r="A20" s="384" t="s">
        <v>922</v>
      </c>
      <c r="B20" s="208">
        <v>-199.006223</v>
      </c>
      <c r="C20" s="208">
        <v>-196.618764</v>
      </c>
      <c r="D20" s="208">
        <v>-191.619368</v>
      </c>
      <c r="E20" s="208">
        <v>-173.504798</v>
      </c>
      <c r="F20" s="208">
        <v>0</v>
      </c>
      <c r="G20" s="208">
        <v>-168.76673599999998</v>
      </c>
      <c r="H20" s="208">
        <v>-174.185804</v>
      </c>
      <c r="I20" s="208">
        <v>-178.49487299999998</v>
      </c>
      <c r="J20" s="208">
        <v>-175.304876</v>
      </c>
    </row>
    <row r="21" spans="1:10" s="2" customFormat="1" ht="7.5" customHeight="1">
      <c r="A21" s="54"/>
      <c r="B21" s="211"/>
      <c r="C21" s="211"/>
      <c r="D21" s="211"/>
      <c r="E21" s="211"/>
      <c r="F21" s="211"/>
      <c r="G21" s="211"/>
      <c r="H21" s="211"/>
      <c r="I21" s="211"/>
      <c r="J21" s="211"/>
    </row>
    <row r="22" spans="1:10" ht="15" customHeight="1">
      <c r="A22" s="380" t="s">
        <v>923</v>
      </c>
      <c r="B22" s="210">
        <v>2620.759347</v>
      </c>
      <c r="C22" s="210">
        <v>2821.3751</v>
      </c>
      <c r="D22" s="210">
        <v>3317.1489698566</v>
      </c>
      <c r="E22" s="210">
        <v>3183.0733441434004</v>
      </c>
      <c r="F22" s="211">
        <v>0</v>
      </c>
      <c r="G22" s="210">
        <v>3036.254293</v>
      </c>
      <c r="H22" s="210">
        <v>2978.534765</v>
      </c>
      <c r="I22" s="210">
        <v>3473.9767730000003</v>
      </c>
      <c r="J22" s="210">
        <v>2818.763921</v>
      </c>
    </row>
    <row r="23" spans="1:10" ht="15" customHeight="1">
      <c r="A23" s="381" t="s">
        <v>0</v>
      </c>
      <c r="B23" s="208">
        <v>-1111.618888</v>
      </c>
      <c r="C23" s="208">
        <v>-1187.217074</v>
      </c>
      <c r="D23" s="208">
        <v>-1341.2259549999999</v>
      </c>
      <c r="E23" s="208">
        <v>-1078.024066</v>
      </c>
      <c r="F23" s="208">
        <v>0</v>
      </c>
      <c r="G23" s="208">
        <v>-1786.6159930000001</v>
      </c>
      <c r="H23" s="208">
        <v>-1741.030009</v>
      </c>
      <c r="I23" s="208">
        <v>-1029.195005</v>
      </c>
      <c r="J23" s="208">
        <v>-916.072005</v>
      </c>
    </row>
    <row r="24" spans="1:10" ht="15" customHeight="1">
      <c r="A24" s="389" t="s">
        <v>1</v>
      </c>
      <c r="B24" s="208">
        <v>-74.712001</v>
      </c>
      <c r="C24" s="208">
        <v>-138.074001</v>
      </c>
      <c r="D24" s="208">
        <v>-99.23599899999999</v>
      </c>
      <c r="E24" s="208">
        <v>-170.410001</v>
      </c>
      <c r="F24" s="208">
        <v>0</v>
      </c>
      <c r="G24" s="208">
        <v>-223.873079</v>
      </c>
      <c r="H24" s="208">
        <v>-81.501935</v>
      </c>
      <c r="I24" s="208">
        <v>-48.097997</v>
      </c>
      <c r="J24" s="208">
        <v>-104.42700099999999</v>
      </c>
    </row>
    <row r="25" spans="1:10" ht="15" customHeight="1">
      <c r="A25" s="389" t="s">
        <v>2</v>
      </c>
      <c r="B25" s="208">
        <v>-272.834007</v>
      </c>
      <c r="C25" s="208">
        <v>112.86200400000001</v>
      </c>
      <c r="D25" s="208">
        <v>-87.99499899999999</v>
      </c>
      <c r="E25" s="208">
        <v>-72.206002</v>
      </c>
      <c r="F25" s="208">
        <v>0</v>
      </c>
      <c r="G25" s="208">
        <v>-1240.263</v>
      </c>
      <c r="H25" s="208">
        <v>791.483005</v>
      </c>
      <c r="I25" s="208">
        <v>-228.39099599999997</v>
      </c>
      <c r="J25" s="208">
        <v>36.008998000000005</v>
      </c>
    </row>
    <row r="26" spans="1:10" s="2" customFormat="1" ht="7.5" customHeight="1">
      <c r="A26" s="54"/>
      <c r="B26" s="211"/>
      <c r="C26" s="211"/>
      <c r="D26" s="211"/>
      <c r="E26" s="211"/>
      <c r="F26" s="211"/>
      <c r="G26" s="211"/>
      <c r="H26" s="211"/>
      <c r="I26" s="211"/>
      <c r="J26" s="211"/>
    </row>
    <row r="27" spans="1:10" ht="15" customHeight="1">
      <c r="A27" s="380" t="s">
        <v>3</v>
      </c>
      <c r="B27" s="210">
        <v>1161.594451</v>
      </c>
      <c r="C27" s="210">
        <v>1608.946029</v>
      </c>
      <c r="D27" s="210">
        <v>1788.6920168566</v>
      </c>
      <c r="E27" s="210">
        <v>1862.4332751434</v>
      </c>
      <c r="F27" s="211">
        <v>0</v>
      </c>
      <c r="G27" s="210">
        <v>-214.49777899999992</v>
      </c>
      <c r="H27" s="210">
        <v>1947.485826</v>
      </c>
      <c r="I27" s="210">
        <v>2168.292775</v>
      </c>
      <c r="J27" s="210">
        <v>1834.273913</v>
      </c>
    </row>
    <row r="28" spans="1:10" ht="15" customHeight="1">
      <c r="A28" s="389" t="s">
        <v>4</v>
      </c>
      <c r="B28" s="208">
        <v>-127.180004</v>
      </c>
      <c r="C28" s="208">
        <v>-358.77204500000005</v>
      </c>
      <c r="D28" s="208">
        <v>-430.889733</v>
      </c>
      <c r="E28" s="208">
        <v>-509.97625500000004</v>
      </c>
      <c r="F28" s="208">
        <v>0</v>
      </c>
      <c r="G28" s="208">
        <v>277.45201099999997</v>
      </c>
      <c r="H28" s="208">
        <v>-457.449006</v>
      </c>
      <c r="I28" s="208">
        <v>-480.436998</v>
      </c>
      <c r="J28" s="208">
        <v>-480.348</v>
      </c>
    </row>
    <row r="29" spans="1:10" s="2" customFormat="1" ht="7.5" customHeight="1">
      <c r="A29" s="54"/>
      <c r="B29" s="211"/>
      <c r="C29" s="211"/>
      <c r="D29" s="211"/>
      <c r="E29" s="211"/>
      <c r="F29" s="211"/>
      <c r="G29" s="211"/>
      <c r="H29" s="211"/>
      <c r="I29" s="211"/>
      <c r="J29" s="211"/>
    </row>
    <row r="30" spans="1:10" ht="15" customHeight="1">
      <c r="A30" s="380" t="s">
        <v>5</v>
      </c>
      <c r="B30" s="210">
        <v>1034.414447</v>
      </c>
      <c r="C30" s="210">
        <v>1250.173984</v>
      </c>
      <c r="D30" s="210">
        <v>1357.8022838566</v>
      </c>
      <c r="E30" s="210">
        <v>1352.4570201433999</v>
      </c>
      <c r="F30" s="211">
        <v>0</v>
      </c>
      <c r="G30" s="210">
        <v>62.95423200000005</v>
      </c>
      <c r="H30" s="210">
        <v>1490.03682</v>
      </c>
      <c r="I30" s="210">
        <v>1687.8557770000002</v>
      </c>
      <c r="J30" s="210">
        <v>1353.925913</v>
      </c>
    </row>
    <row r="31" spans="1:10" ht="15" customHeight="1">
      <c r="A31" s="382" t="s">
        <v>6</v>
      </c>
      <c r="B31" s="208">
        <v>-95.884</v>
      </c>
      <c r="C31" s="208">
        <v>-109.831</v>
      </c>
      <c r="D31" s="208">
        <v>-70.39399999999999</v>
      </c>
      <c r="E31" s="208">
        <v>-112.706</v>
      </c>
      <c r="F31" s="208">
        <v>0</v>
      </c>
      <c r="G31" s="208">
        <v>-31.476999999999997</v>
      </c>
      <c r="H31" s="208">
        <v>-110.148</v>
      </c>
      <c r="I31" s="208">
        <v>-126.884</v>
      </c>
      <c r="J31" s="208">
        <v>-116.226</v>
      </c>
    </row>
    <row r="32" spans="1:10" s="2" customFormat="1" ht="7.5" customHeight="1">
      <c r="A32" s="54"/>
      <c r="B32" s="211"/>
      <c r="C32" s="211"/>
      <c r="D32" s="211"/>
      <c r="E32" s="211"/>
      <c r="F32" s="211"/>
      <c r="G32" s="211"/>
      <c r="H32" s="211"/>
      <c r="I32" s="211"/>
      <c r="J32" s="211"/>
    </row>
    <row r="33" spans="1:10" ht="15" customHeight="1">
      <c r="A33" s="380" t="s">
        <v>7</v>
      </c>
      <c r="B33" s="210">
        <v>938.5304470000001</v>
      </c>
      <c r="C33" s="210">
        <v>1140.342984</v>
      </c>
      <c r="D33" s="210">
        <v>1287.4082838566</v>
      </c>
      <c r="E33" s="210">
        <v>1239.7510201434</v>
      </c>
      <c r="F33" s="211">
        <v>0</v>
      </c>
      <c r="G33" s="210">
        <v>31.477232000000072</v>
      </c>
      <c r="H33" s="210">
        <v>1379.8888200000001</v>
      </c>
      <c r="I33" s="210">
        <v>1560.971777</v>
      </c>
      <c r="J33" s="210">
        <v>1237.699913</v>
      </c>
    </row>
    <row r="34" spans="1:10" ht="15" customHeight="1">
      <c r="A34" s="382" t="s">
        <v>48</v>
      </c>
      <c r="B34" s="208">
        <v>0</v>
      </c>
      <c r="C34" s="208">
        <v>0</v>
      </c>
      <c r="D34" s="208">
        <v>0</v>
      </c>
      <c r="E34" s="208">
        <v>0</v>
      </c>
      <c r="F34" s="208">
        <v>0</v>
      </c>
      <c r="G34" s="208">
        <v>-1050.020033</v>
      </c>
      <c r="H34" s="208">
        <v>0</v>
      </c>
      <c r="I34" s="208">
        <v>0</v>
      </c>
      <c r="J34" s="208">
        <v>0</v>
      </c>
    </row>
    <row r="35" spans="1:10" s="2" customFormat="1" ht="7.5" customHeight="1">
      <c r="A35" s="53"/>
      <c r="B35" s="211"/>
      <c r="C35" s="211"/>
      <c r="D35" s="211"/>
      <c r="E35" s="211"/>
      <c r="F35" s="211"/>
      <c r="G35" s="211"/>
      <c r="H35" s="211"/>
      <c r="I35" s="211"/>
      <c r="J35" s="211"/>
    </row>
    <row r="36" spans="1:10" ht="15" customHeight="1">
      <c r="A36" s="380" t="s">
        <v>49</v>
      </c>
      <c r="B36" s="210">
        <v>938.5304470000001</v>
      </c>
      <c r="C36" s="210">
        <v>1140.342984</v>
      </c>
      <c r="D36" s="210">
        <v>1287.4082838566</v>
      </c>
      <c r="E36" s="210">
        <v>1239.7510201434</v>
      </c>
      <c r="F36" s="211">
        <v>0</v>
      </c>
      <c r="G36" s="210">
        <v>1081.497265</v>
      </c>
      <c r="H36" s="210">
        <v>1379.8888200000001</v>
      </c>
      <c r="I36" s="210">
        <v>1560.971777</v>
      </c>
      <c r="J36" s="210">
        <v>1237.699913</v>
      </c>
    </row>
    <row r="38" spans="1:10" ht="15" customHeight="1">
      <c r="A38" s="380" t="s">
        <v>50</v>
      </c>
      <c r="B38" s="213"/>
      <c r="C38" s="213"/>
      <c r="D38" s="213"/>
      <c r="E38" s="213"/>
      <c r="G38" s="213"/>
      <c r="H38" s="213"/>
      <c r="I38" s="213"/>
      <c r="J38" s="213"/>
    </row>
    <row r="39" spans="1:10" ht="15" customHeight="1">
      <c r="A39" s="382" t="s">
        <v>222</v>
      </c>
      <c r="B39" s="217">
        <v>0.22760029673581741</v>
      </c>
      <c r="C39" s="217">
        <v>0.28587445081497903</v>
      </c>
      <c r="D39" s="217">
        <v>0.32139671371068346</v>
      </c>
      <c r="E39" s="217">
        <v>0.3113982540473159</v>
      </c>
      <c r="F39" s="217"/>
      <c r="G39" s="217">
        <v>0.012631842516415493</v>
      </c>
      <c r="H39" s="217">
        <v>0.3556001848125599</v>
      </c>
      <c r="I39" s="217">
        <v>0.4024587539305818</v>
      </c>
      <c r="J39" s="217">
        <v>0.32510983493859125</v>
      </c>
    </row>
    <row r="40" spans="1:10" ht="15" customHeight="1">
      <c r="A40" s="382" t="s">
        <v>223</v>
      </c>
      <c r="B40" s="217">
        <v>0.22760029673581741</v>
      </c>
      <c r="C40" s="217">
        <v>0.28587445081497903</v>
      </c>
      <c r="D40" s="217">
        <v>0.32139671371068346</v>
      </c>
      <c r="E40" s="217">
        <v>0.3113982540473159</v>
      </c>
      <c r="F40" s="217"/>
      <c r="G40" s="217">
        <v>0.27275242712971814</v>
      </c>
      <c r="H40" s="217">
        <v>0.3556001848125599</v>
      </c>
      <c r="I40" s="217">
        <v>0.4024587539305818</v>
      </c>
      <c r="J40" s="217">
        <v>0.32510983493859125</v>
      </c>
    </row>
    <row r="41" spans="2:10" ht="12.75">
      <c r="B41" s="196"/>
      <c r="C41" s="196"/>
      <c r="D41" s="196"/>
      <c r="E41" s="196"/>
      <c r="G41" s="196"/>
      <c r="H41" s="196"/>
      <c r="I41" s="196"/>
      <c r="J41" s="196"/>
    </row>
    <row r="42" spans="1:10" ht="12.75">
      <c r="A42" s="377" t="s">
        <v>51</v>
      </c>
      <c r="B42" s="196"/>
      <c r="C42" s="196"/>
      <c r="D42" s="196"/>
      <c r="E42" s="196"/>
      <c r="G42" s="196"/>
      <c r="H42" s="196"/>
      <c r="I42" s="196"/>
      <c r="J42" s="196"/>
    </row>
    <row r="43" spans="1:10" ht="12.75">
      <c r="A43" s="377" t="s">
        <v>242</v>
      </c>
      <c r="B43" s="196"/>
      <c r="C43" s="196"/>
      <c r="D43" s="196"/>
      <c r="E43" s="196"/>
      <c r="G43" s="196"/>
      <c r="H43" s="196"/>
      <c r="I43" s="196"/>
      <c r="J43" s="196"/>
    </row>
    <row r="44" spans="1:10" ht="12.75">
      <c r="A44" s="377" t="s">
        <v>908</v>
      </c>
      <c r="B44" s="196"/>
      <c r="C44" s="196"/>
      <c r="D44" s="196"/>
      <c r="E44" s="196"/>
      <c r="G44" s="196"/>
      <c r="H44" s="196"/>
      <c r="I44" s="196"/>
      <c r="J44" s="196"/>
    </row>
    <row r="45" spans="1:10" ht="12.75">
      <c r="A45" s="192"/>
      <c r="B45" s="196"/>
      <c r="C45" s="196"/>
      <c r="D45" s="196"/>
      <c r="E45" s="196"/>
      <c r="G45" s="196"/>
      <c r="H45" s="196"/>
      <c r="I45" s="196"/>
      <c r="J45" s="196"/>
    </row>
  </sheetData>
  <mergeCells count="2">
    <mergeCell ref="B6:E6"/>
    <mergeCell ref="G6:J6"/>
  </mergeCells>
  <printOptions horizontalCentered="1"/>
  <pageMargins left="0.1968503937007874" right="0.1968503937007874" top="0.3937007874015748" bottom="0.3937007874015748" header="0" footer="0"/>
  <pageSetup fitToHeight="1" fitToWidth="1" horizontalDpi="300" verticalDpi="300" orientation="landscape" paperSize="9" scale="81" r:id="rId2"/>
  <headerFooter alignWithMargins="0">
    <oddFooter>&amp;R&amp;A
&amp;D</oddFooter>
  </headerFooter>
  <drawing r:id="rId1"/>
</worksheet>
</file>

<file path=xl/worksheets/sheet8.xml><?xml version="1.0" encoding="utf-8"?>
<worksheet xmlns="http://schemas.openxmlformats.org/spreadsheetml/2006/main" xmlns:r="http://schemas.openxmlformats.org/officeDocument/2006/relationships">
  <sheetPr codeName="Hoja10"/>
  <dimension ref="A1:AD100"/>
  <sheetViews>
    <sheetView workbookViewId="0" topLeftCell="A1">
      <pane xSplit="1" topLeftCell="T1" activePane="topRight" state="frozen"/>
      <selection pane="topLeft" activeCell="A1" sqref="A1"/>
      <selection pane="topRight" activeCell="T13" sqref="T13"/>
    </sheetView>
  </sheetViews>
  <sheetFormatPr defaultColWidth="11.421875" defaultRowHeight="12.75"/>
  <cols>
    <col min="1" max="1" width="55.7109375" style="19" customWidth="1"/>
    <col min="2" max="2" width="13.00390625" style="19" customWidth="1"/>
    <col min="6" max="6" width="8.8515625" style="0" customWidth="1"/>
    <col min="9" max="9" width="11.421875" style="71" customWidth="1"/>
  </cols>
  <sheetData>
    <row r="1" spans="1:28" ht="13.5" thickTop="1">
      <c r="A1" s="109"/>
      <c r="B1" s="112"/>
      <c r="C1" s="112"/>
      <c r="D1" s="112"/>
      <c r="E1" s="119"/>
      <c r="F1" s="120"/>
      <c r="G1" s="112" t="s">
        <v>781</v>
      </c>
      <c r="H1" s="112" t="s">
        <v>815</v>
      </c>
      <c r="I1" s="113"/>
      <c r="J1" s="112"/>
      <c r="K1" s="112"/>
      <c r="L1" s="112"/>
      <c r="M1" s="112"/>
      <c r="N1" s="112"/>
      <c r="O1" s="112"/>
      <c r="P1" s="112"/>
      <c r="Q1" s="112"/>
      <c r="R1" s="112"/>
      <c r="S1" s="112"/>
      <c r="T1" s="112" t="e">
        <f>+T2+R2</f>
        <v>#REF!</v>
      </c>
      <c r="U1" s="125"/>
      <c r="V1" s="112"/>
      <c r="W1" s="107"/>
      <c r="X1" s="70"/>
      <c r="Y1" s="70"/>
      <c r="Z1" s="70"/>
      <c r="AA1" s="70"/>
      <c r="AB1" s="70"/>
    </row>
    <row r="2" spans="1:28" ht="12.75">
      <c r="A2" s="110"/>
      <c r="B2" s="114"/>
      <c r="C2" s="114"/>
      <c r="D2" s="114"/>
      <c r="E2" s="121"/>
      <c r="F2" s="122"/>
      <c r="G2" s="114" t="e">
        <f>+G40-G11</f>
        <v>#REF!</v>
      </c>
      <c r="H2" s="114" t="e">
        <f>+H40-H11</f>
        <v>#REF!</v>
      </c>
      <c r="I2" s="114" t="e">
        <f>+I40-I11</f>
        <v>#REF!</v>
      </c>
      <c r="J2" s="114" t="e">
        <f aca="true" t="shared" si="0" ref="J2:T2">+J40-J11</f>
        <v>#REF!</v>
      </c>
      <c r="K2" s="114" t="e">
        <f t="shared" si="0"/>
        <v>#REF!</v>
      </c>
      <c r="L2" s="114" t="e">
        <f t="shared" si="0"/>
        <v>#REF!</v>
      </c>
      <c r="M2" s="114" t="e">
        <f t="shared" si="0"/>
        <v>#REF!</v>
      </c>
      <c r="N2" s="114" t="e">
        <f t="shared" si="0"/>
        <v>#REF!</v>
      </c>
      <c r="O2" s="114"/>
      <c r="P2" s="114" t="e">
        <f t="shared" si="0"/>
        <v>#REF!</v>
      </c>
      <c r="Q2" s="114" t="e">
        <f t="shared" si="0"/>
        <v>#REF!</v>
      </c>
      <c r="R2" s="114" t="e">
        <f t="shared" si="0"/>
        <v>#REF!</v>
      </c>
      <c r="S2" s="114" t="e">
        <f t="shared" si="0"/>
        <v>#REF!</v>
      </c>
      <c r="T2" s="114" t="e">
        <f t="shared" si="0"/>
        <v>#REF!</v>
      </c>
      <c r="U2" s="126"/>
      <c r="V2" s="114"/>
      <c r="W2" s="107"/>
      <c r="X2" s="70"/>
      <c r="Y2" s="70"/>
      <c r="Z2" s="70"/>
      <c r="AA2" s="70"/>
      <c r="AB2" s="70"/>
    </row>
    <row r="3" spans="1:30" s="106" customFormat="1" ht="12.75">
      <c r="A3" s="129" t="s">
        <v>836</v>
      </c>
      <c r="B3" s="130"/>
      <c r="C3" s="130"/>
      <c r="D3" s="130"/>
      <c r="E3" s="131"/>
      <c r="F3" s="132"/>
      <c r="G3" s="133" t="e">
        <f>+#REF!</f>
        <v>#REF!</v>
      </c>
      <c r="H3" s="133" t="e">
        <f>+#REF!</f>
        <v>#REF!</v>
      </c>
      <c r="I3" s="133" t="e">
        <f>+#REF!</f>
        <v>#REF!</v>
      </c>
      <c r="J3" s="133" t="e">
        <f>+#REF!</f>
        <v>#REF!</v>
      </c>
      <c r="K3" s="133" t="e">
        <f>+#REF!</f>
        <v>#REF!</v>
      </c>
      <c r="L3" s="133">
        <v>1</v>
      </c>
      <c r="M3" s="133" t="e">
        <f>+#REF!</f>
        <v>#REF!</v>
      </c>
      <c r="N3" s="133" t="e">
        <f>+#REF!</f>
        <v>#REF!</v>
      </c>
      <c r="O3" s="133"/>
      <c r="P3" s="133" t="e">
        <f>+#REF!</f>
        <v>#REF!</v>
      </c>
      <c r="Q3" s="133" t="e">
        <f>+#REF!</f>
        <v>#REF!</v>
      </c>
      <c r="R3" s="133" t="e">
        <f>+#REF!</f>
        <v>#REF!</v>
      </c>
      <c r="S3" s="133" t="e">
        <f>+#REF!</f>
        <v>#REF!</v>
      </c>
      <c r="T3" s="133" t="e">
        <f>+#REF!</f>
        <v>#REF!</v>
      </c>
      <c r="U3" s="133" t="e">
        <f>+#REF!</f>
        <v>#REF!</v>
      </c>
      <c r="V3" s="133"/>
      <c r="W3" s="108"/>
      <c r="X3" s="105"/>
      <c r="Y3" s="105"/>
      <c r="Z3" s="133" t="e">
        <f>+#REF!</f>
        <v>#REF!</v>
      </c>
      <c r="AA3" s="133" t="e">
        <f>+#REF!</f>
        <v>#REF!</v>
      </c>
      <c r="AB3" s="133" t="e">
        <f>+#REF!</f>
        <v>#REF!</v>
      </c>
      <c r="AC3" s="133" t="e">
        <f>+#REF!</f>
        <v>#REF!</v>
      </c>
      <c r="AD3" s="133" t="e">
        <f>+#REF!</f>
        <v>#REF!</v>
      </c>
    </row>
    <row r="4" spans="1:30" s="106" customFormat="1" ht="12.75">
      <c r="A4" s="129" t="s">
        <v>755</v>
      </c>
      <c r="B4" s="130"/>
      <c r="C4" s="130"/>
      <c r="D4" s="130"/>
      <c r="E4" s="131"/>
      <c r="F4" s="132"/>
      <c r="G4" s="133" t="e">
        <f>+#REF!</f>
        <v>#REF!</v>
      </c>
      <c r="H4" s="133" t="e">
        <f>+#REF!</f>
        <v>#REF!</v>
      </c>
      <c r="I4" s="133" t="e">
        <f>+#REF!</f>
        <v>#REF!</v>
      </c>
      <c r="J4" s="133" t="e">
        <f>+#REF!</f>
        <v>#REF!</v>
      </c>
      <c r="K4" s="133" t="e">
        <f>+#REF!</f>
        <v>#REF!</v>
      </c>
      <c r="L4" s="133">
        <v>1</v>
      </c>
      <c r="M4" s="133" t="e">
        <f>+#REF!</f>
        <v>#REF!</v>
      </c>
      <c r="N4" s="133" t="e">
        <f>+#REF!</f>
        <v>#REF!</v>
      </c>
      <c r="O4" s="133"/>
      <c r="P4" s="133" t="e">
        <f>+#REF!</f>
        <v>#REF!</v>
      </c>
      <c r="Q4" s="133" t="e">
        <f>+#REF!</f>
        <v>#REF!</v>
      </c>
      <c r="R4" s="133" t="e">
        <f>+#REF!</f>
        <v>#REF!</v>
      </c>
      <c r="S4" s="133" t="e">
        <f>+#REF!</f>
        <v>#REF!</v>
      </c>
      <c r="T4" s="133" t="e">
        <f>+#REF!</f>
        <v>#REF!</v>
      </c>
      <c r="U4" s="133" t="e">
        <f>+#REF!</f>
        <v>#REF!</v>
      </c>
      <c r="V4" s="133"/>
      <c r="W4" s="108"/>
      <c r="X4" s="105"/>
      <c r="Y4" s="105"/>
      <c r="Z4" s="133" t="e">
        <f>+#REF!</f>
        <v>#REF!</v>
      </c>
      <c r="AA4" s="133" t="e">
        <f>+#REF!</f>
        <v>#REF!</v>
      </c>
      <c r="AB4" s="133" t="e">
        <f>+#REF!</f>
        <v>#REF!</v>
      </c>
      <c r="AC4" s="133" t="e">
        <f>+#REF!</f>
        <v>#REF!</v>
      </c>
      <c r="AD4" s="133" t="e">
        <f>+#REF!</f>
        <v>#REF!</v>
      </c>
    </row>
    <row r="5" spans="1:28" ht="12.75">
      <c r="A5" s="110"/>
      <c r="B5" s="114" t="s">
        <v>816</v>
      </c>
      <c r="C5" s="114"/>
      <c r="D5" s="114"/>
      <c r="E5" s="121"/>
      <c r="F5" s="122"/>
      <c r="G5" s="114" t="s">
        <v>729</v>
      </c>
      <c r="H5" s="114" t="s">
        <v>802</v>
      </c>
      <c r="I5" s="114" t="s">
        <v>779</v>
      </c>
      <c r="J5" s="114" t="s">
        <v>746</v>
      </c>
      <c r="K5" s="114" t="s">
        <v>747</v>
      </c>
      <c r="L5" s="114" t="s">
        <v>748</v>
      </c>
      <c r="M5" s="114" t="s">
        <v>750</v>
      </c>
      <c r="N5" s="114" t="s">
        <v>844</v>
      </c>
      <c r="O5" s="70"/>
      <c r="P5" s="70" t="s">
        <v>804</v>
      </c>
      <c r="Q5" s="70" t="s">
        <v>805</v>
      </c>
      <c r="R5" s="70" t="s">
        <v>833</v>
      </c>
      <c r="S5" s="70" t="s">
        <v>862</v>
      </c>
      <c r="T5" s="70" t="s">
        <v>863</v>
      </c>
      <c r="U5" s="70" t="s">
        <v>864</v>
      </c>
      <c r="V5" s="70"/>
      <c r="W5" s="70"/>
      <c r="X5" s="70"/>
      <c r="Y5" s="70"/>
      <c r="Z5" s="70"/>
      <c r="AA5" s="70"/>
      <c r="AB5" s="70"/>
    </row>
    <row r="6" spans="1:27" ht="12.75">
      <c r="A6" s="110"/>
      <c r="B6" s="114" t="s">
        <v>784</v>
      </c>
      <c r="C6" s="114" t="s">
        <v>722</v>
      </c>
      <c r="D6" s="114" t="s">
        <v>780</v>
      </c>
      <c r="E6" s="121"/>
      <c r="F6" s="122"/>
      <c r="G6" s="114" t="s">
        <v>722</v>
      </c>
      <c r="H6" s="114" t="s">
        <v>722</v>
      </c>
      <c r="I6" s="114" t="s">
        <v>722</v>
      </c>
      <c r="J6" s="114" t="s">
        <v>722</v>
      </c>
      <c r="K6" s="114" t="s">
        <v>722</v>
      </c>
      <c r="L6" s="114" t="s">
        <v>722</v>
      </c>
      <c r="M6" s="114" t="s">
        <v>722</v>
      </c>
      <c r="N6" s="114" t="s">
        <v>722</v>
      </c>
      <c r="O6" s="114"/>
      <c r="P6" s="114" t="s">
        <v>722</v>
      </c>
      <c r="Q6" s="114" t="s">
        <v>722</v>
      </c>
      <c r="R6" s="114" t="s">
        <v>722</v>
      </c>
      <c r="S6" s="114" t="s">
        <v>722</v>
      </c>
      <c r="T6" s="114" t="s">
        <v>722</v>
      </c>
      <c r="U6" s="126"/>
      <c r="V6" s="114" t="s">
        <v>845</v>
      </c>
      <c r="W6" s="107"/>
      <c r="X6" s="70"/>
      <c r="Y6" s="70"/>
      <c r="Z6" s="70"/>
      <c r="AA6" s="70"/>
    </row>
    <row r="7" spans="1:28" ht="12.75">
      <c r="A7" s="70"/>
      <c r="B7" s="70" t="s">
        <v>816</v>
      </c>
      <c r="C7" s="70"/>
      <c r="D7" s="70"/>
      <c r="E7" s="70"/>
      <c r="F7" s="70"/>
      <c r="G7" s="70" t="s">
        <v>729</v>
      </c>
      <c r="H7" s="70" t="s">
        <v>802</v>
      </c>
      <c r="I7" s="70" t="s">
        <v>779</v>
      </c>
      <c r="J7" s="70" t="s">
        <v>746</v>
      </c>
      <c r="K7" s="70" t="s">
        <v>747</v>
      </c>
      <c r="L7" s="70" t="s">
        <v>748</v>
      </c>
      <c r="M7" s="70" t="s">
        <v>750</v>
      </c>
      <c r="N7" s="70" t="s">
        <v>844</v>
      </c>
      <c r="O7" s="70"/>
      <c r="P7" s="70" t="s">
        <v>804</v>
      </c>
      <c r="Q7" s="70" t="s">
        <v>805</v>
      </c>
      <c r="R7" s="70" t="s">
        <v>833</v>
      </c>
      <c r="S7" s="70" t="s">
        <v>862</v>
      </c>
      <c r="T7" s="70" t="s">
        <v>863</v>
      </c>
      <c r="U7" s="70" t="s">
        <v>864</v>
      </c>
      <c r="V7" s="70"/>
      <c r="W7" s="70"/>
      <c r="X7" s="70"/>
      <c r="Y7" s="70"/>
      <c r="Z7" s="70"/>
      <c r="AA7" s="70"/>
      <c r="AB7" s="70"/>
    </row>
    <row r="8" spans="1:22" ht="12.75">
      <c r="A8" s="110" t="s">
        <v>855</v>
      </c>
      <c r="B8" s="114" t="e">
        <f>+#REF!</f>
        <v>#REF!</v>
      </c>
      <c r="C8" s="114" t="e">
        <f>+#REF!</f>
        <v>#REF!</v>
      </c>
      <c r="D8" s="114" t="e">
        <f>+C8-V8</f>
        <v>#REF!</v>
      </c>
      <c r="E8" s="121"/>
      <c r="F8" s="122"/>
      <c r="G8" s="114" t="e">
        <f>+#REF!*G$4/G$3</f>
        <v>#REF!</v>
      </c>
      <c r="H8" s="114" t="e">
        <f>+#REF!*H$4/H$3</f>
        <v>#REF!</v>
      </c>
      <c r="I8" s="114" t="e">
        <f>+#REF!*I$4/I$3</f>
        <v>#REF!</v>
      </c>
      <c r="J8" s="114" t="e">
        <f>+#REF!*J$4/J$3</f>
        <v>#REF!</v>
      </c>
      <c r="K8" s="114" t="e">
        <f>+#REF!*K$4/K$3</f>
        <v>#REF!</v>
      </c>
      <c r="L8" s="114" t="e">
        <f>+#REF!*L$4/L$3</f>
        <v>#REF!</v>
      </c>
      <c r="M8" s="114" t="e">
        <f>+#REF!*M$4/M$3</f>
        <v>#REF!</v>
      </c>
      <c r="N8" s="114" t="e">
        <f>+#REF!*N$4/N$3</f>
        <v>#REF!</v>
      </c>
      <c r="O8" s="114"/>
      <c r="P8" s="114" t="e">
        <f>+#REF!*P$4/P$3</f>
        <v>#REF!</v>
      </c>
      <c r="Q8" s="114" t="e">
        <f>+#REF!*Q$4/Q$3</f>
        <v>#REF!</v>
      </c>
      <c r="R8" s="114" t="e">
        <f>+#REF!*R$4/R$3</f>
        <v>#REF!</v>
      </c>
      <c r="S8" s="114" t="e">
        <f>+#REF!*S$4/S$3</f>
        <v>#REF!</v>
      </c>
      <c r="T8" s="114" t="e">
        <f>+#REF!*T$4/T$3</f>
        <v>#REF!</v>
      </c>
      <c r="U8" s="127"/>
      <c r="V8" s="115" t="e">
        <f>SUM(#REF!)-SUM(G8:T8)</f>
        <v>#REF!</v>
      </c>
    </row>
    <row r="9" spans="1:22" ht="12.75">
      <c r="A9" s="110" t="s">
        <v>856</v>
      </c>
      <c r="B9" s="114" t="e">
        <f>+#REF!</f>
        <v>#REF!</v>
      </c>
      <c r="C9" s="114" t="e">
        <f>+#REF!</f>
        <v>#REF!</v>
      </c>
      <c r="D9" s="114" t="e">
        <f>+C9-V9</f>
        <v>#REF!</v>
      </c>
      <c r="E9" s="121"/>
      <c r="F9" s="122"/>
      <c r="G9" s="114" t="e">
        <f>+#REF!*G$4/G$3</f>
        <v>#REF!</v>
      </c>
      <c r="H9" s="114" t="e">
        <f>+#REF!*H$4/H$3</f>
        <v>#REF!</v>
      </c>
      <c r="I9" s="114" t="e">
        <f>+#REF!*I$4/I$3</f>
        <v>#REF!</v>
      </c>
      <c r="J9" s="114" t="e">
        <f>+#REF!*J$4/J$3</f>
        <v>#REF!</v>
      </c>
      <c r="K9" s="114" t="e">
        <f>+#REF!*K$4/K$3</f>
        <v>#REF!</v>
      </c>
      <c r="L9" s="114" t="e">
        <f>+#REF!*L$4/L$3</f>
        <v>#REF!</v>
      </c>
      <c r="M9" s="114" t="e">
        <f>+#REF!*M$4/M$3</f>
        <v>#REF!</v>
      </c>
      <c r="N9" s="114" t="e">
        <f>+#REF!*N$4/N$3</f>
        <v>#REF!</v>
      </c>
      <c r="O9" s="114"/>
      <c r="P9" s="114" t="e">
        <f>+#REF!*P$4/P$3</f>
        <v>#REF!</v>
      </c>
      <c r="Q9" s="114" t="e">
        <f>+#REF!*Q$4/Q$3</f>
        <v>#REF!</v>
      </c>
      <c r="R9" s="114" t="e">
        <f>+#REF!*R$4/R$3</f>
        <v>#REF!</v>
      </c>
      <c r="S9" s="114" t="e">
        <f>+#REF!*S$4/S$3</f>
        <v>#REF!</v>
      </c>
      <c r="T9" s="114" t="e">
        <f>+#REF!*T$4/T$3</f>
        <v>#REF!</v>
      </c>
      <c r="U9" s="127"/>
      <c r="V9" s="115" t="e">
        <f>SUM(#REF!)-SUM(G9:T9)</f>
        <v>#REF!</v>
      </c>
    </row>
    <row r="10" spans="1:22" ht="12.75">
      <c r="A10" s="110"/>
      <c r="B10" s="114"/>
      <c r="C10" s="114"/>
      <c r="D10" s="114"/>
      <c r="E10" s="121"/>
      <c r="F10" s="122"/>
      <c r="G10" s="114"/>
      <c r="H10" s="114"/>
      <c r="I10" s="114"/>
      <c r="J10" s="114"/>
      <c r="K10" s="114"/>
      <c r="L10" s="114"/>
      <c r="M10" s="114"/>
      <c r="N10" s="114"/>
      <c r="O10" s="114"/>
      <c r="P10" s="114"/>
      <c r="Q10" s="114"/>
      <c r="R10" s="114"/>
      <c r="S10" s="114"/>
      <c r="T10" s="114"/>
      <c r="U10" s="127"/>
      <c r="V10" s="115"/>
    </row>
    <row r="11" spans="1:22" ht="12.75">
      <c r="A11" s="110" t="s">
        <v>848</v>
      </c>
      <c r="B11" s="114" t="e">
        <f>+#REF!</f>
        <v>#REF!</v>
      </c>
      <c r="C11" s="114" t="e">
        <f>+#REF!</f>
        <v>#REF!</v>
      </c>
      <c r="D11" s="114" t="e">
        <f aca="true" t="shared" si="1" ref="D11:D73">+C11-V11</f>
        <v>#REF!</v>
      </c>
      <c r="E11" s="121"/>
      <c r="F11" s="122"/>
      <c r="G11" s="114" t="e">
        <f>+#REF!*G$4/G$3</f>
        <v>#REF!</v>
      </c>
      <c r="H11" s="114" t="e">
        <f>+#REF!*H$4/H$3</f>
        <v>#REF!</v>
      </c>
      <c r="I11" s="114" t="e">
        <f>+#REF!*I$4/I$3</f>
        <v>#REF!</v>
      </c>
      <c r="J11" s="114" t="e">
        <f>+#REF!*J$4/J$3</f>
        <v>#REF!</v>
      </c>
      <c r="K11" s="114" t="e">
        <f>+#REF!*K$4/K$3</f>
        <v>#REF!</v>
      </c>
      <c r="L11" s="114" t="e">
        <f>+#REF!*L$4/L$3</f>
        <v>#REF!</v>
      </c>
      <c r="M11" s="114" t="e">
        <f>+#REF!*M$4/M$3</f>
        <v>#REF!</v>
      </c>
      <c r="N11" s="114" t="e">
        <f>+#REF!*N$4/N$3</f>
        <v>#REF!</v>
      </c>
      <c r="O11" s="114"/>
      <c r="P11" s="114" t="e">
        <f>+#REF!*P$4/P$3</f>
        <v>#REF!</v>
      </c>
      <c r="Q11" s="114" t="e">
        <f>+#REF!*Q$4/Q$3</f>
        <v>#REF!</v>
      </c>
      <c r="R11" s="114" t="e">
        <f>+#REF!*R$4/R$3</f>
        <v>#REF!</v>
      </c>
      <c r="S11" s="114" t="e">
        <f>+#REF!*S$4/S$3</f>
        <v>#REF!</v>
      </c>
      <c r="T11" s="114" t="e">
        <f>+#REF!*T$4/T$3</f>
        <v>#REF!</v>
      </c>
      <c r="U11" s="127"/>
      <c r="V11" s="115" t="e">
        <f>SUM(#REF!)-SUM(G11:T11)</f>
        <v>#REF!</v>
      </c>
    </row>
    <row r="12" spans="1:22" ht="12.75">
      <c r="A12" s="110" t="s">
        <v>786</v>
      </c>
      <c r="B12" s="114" t="e">
        <f>+#REF!</f>
        <v>#REF!</v>
      </c>
      <c r="C12" s="114" t="e">
        <f>+#REF!</f>
        <v>#REF!</v>
      </c>
      <c r="D12" s="114" t="e">
        <f t="shared" si="1"/>
        <v>#REF!</v>
      </c>
      <c r="E12" s="121"/>
      <c r="F12" s="122"/>
      <c r="G12" s="114" t="e">
        <f>+#REF!*G$4/G$3</f>
        <v>#REF!</v>
      </c>
      <c r="H12" s="114" t="e">
        <f>+#REF!*H$4/H$3</f>
        <v>#REF!</v>
      </c>
      <c r="I12" s="114" t="e">
        <f>+#REF!*I$4/I$3</f>
        <v>#REF!</v>
      </c>
      <c r="J12" s="114" t="e">
        <f>+#REF!*J$4/J$3</f>
        <v>#REF!</v>
      </c>
      <c r="K12" s="114" t="e">
        <f>+#REF!*K$4/K$3</f>
        <v>#REF!</v>
      </c>
      <c r="L12" s="114" t="e">
        <f>+#REF!*L$4/L$3</f>
        <v>#REF!</v>
      </c>
      <c r="M12" s="114" t="e">
        <f>+#REF!*M$4/M$3</f>
        <v>#REF!</v>
      </c>
      <c r="N12" s="114" t="e">
        <f>+#REF!*N$4/N$3</f>
        <v>#REF!</v>
      </c>
      <c r="O12" s="114"/>
      <c r="P12" s="114" t="e">
        <f>+#REF!*P$4/P$3</f>
        <v>#REF!</v>
      </c>
      <c r="Q12" s="114" t="e">
        <f>+#REF!*Q$4/Q$3</f>
        <v>#REF!</v>
      </c>
      <c r="R12" s="114" t="e">
        <f>+#REF!*R$4/R$3</f>
        <v>#REF!</v>
      </c>
      <c r="S12" s="114" t="e">
        <f>+#REF!*S$4/S$3</f>
        <v>#REF!</v>
      </c>
      <c r="T12" s="114" t="e">
        <f>+#REF!*T$4/T$3</f>
        <v>#REF!</v>
      </c>
      <c r="U12" s="127"/>
      <c r="V12" s="115" t="e">
        <f>SUM(#REF!)-SUM(G12:T12)</f>
        <v>#REF!</v>
      </c>
    </row>
    <row r="13" spans="1:22" ht="12.75">
      <c r="A13" s="110" t="s">
        <v>738</v>
      </c>
      <c r="B13" s="114" t="e">
        <f>+#REF!</f>
        <v>#REF!</v>
      </c>
      <c r="C13" s="114" t="e">
        <f>+#REF!</f>
        <v>#REF!</v>
      </c>
      <c r="D13" s="114" t="e">
        <f t="shared" si="1"/>
        <v>#REF!</v>
      </c>
      <c r="E13" s="121"/>
      <c r="F13" s="122"/>
      <c r="G13" s="114" t="e">
        <f>+#REF!*G$4/G$3</f>
        <v>#REF!</v>
      </c>
      <c r="H13" s="114" t="e">
        <f>+#REF!*H$4/H$3</f>
        <v>#REF!</v>
      </c>
      <c r="I13" s="114" t="e">
        <f>+#REF!*I$4/I$3</f>
        <v>#REF!</v>
      </c>
      <c r="J13" s="114" t="e">
        <f>+#REF!*J$4/J$3</f>
        <v>#REF!</v>
      </c>
      <c r="K13" s="114" t="e">
        <f>+#REF!*K$4/K$3</f>
        <v>#REF!</v>
      </c>
      <c r="L13" s="114" t="e">
        <f>+#REF!*L$4/L$3</f>
        <v>#REF!</v>
      </c>
      <c r="M13" s="114" t="e">
        <f>+#REF!*M$4/M$3</f>
        <v>#REF!</v>
      </c>
      <c r="N13" s="114" t="e">
        <f>+#REF!*N$4/N$3</f>
        <v>#REF!</v>
      </c>
      <c r="O13" s="114"/>
      <c r="P13" s="114" t="e">
        <f>+#REF!*P$4/P$3</f>
        <v>#REF!</v>
      </c>
      <c r="Q13" s="114" t="e">
        <f>+#REF!*Q$4/Q$3</f>
        <v>#REF!</v>
      </c>
      <c r="R13" s="114" t="e">
        <f>+#REF!*R$4/R$3</f>
        <v>#REF!</v>
      </c>
      <c r="S13" s="114" t="e">
        <f>+#REF!*S$4/S$3</f>
        <v>#REF!</v>
      </c>
      <c r="T13" s="114" t="e">
        <f>+#REF!*T$4/T$3</f>
        <v>#REF!</v>
      </c>
      <c r="U13" s="127"/>
      <c r="V13" s="115" t="e">
        <f>SUM(#REF!)-SUM(G13:T13)</f>
        <v>#REF!</v>
      </c>
    </row>
    <row r="14" spans="1:22" ht="12.75">
      <c r="A14" s="110" t="s">
        <v>773</v>
      </c>
      <c r="B14" s="114" t="e">
        <f>+#REF!</f>
        <v>#REF!</v>
      </c>
      <c r="C14" s="114" t="e">
        <f>+#REF!</f>
        <v>#REF!</v>
      </c>
      <c r="D14" s="114" t="e">
        <f t="shared" si="1"/>
        <v>#REF!</v>
      </c>
      <c r="E14" s="121"/>
      <c r="F14" s="122"/>
      <c r="G14" s="114" t="e">
        <f>+#REF!*G$4/G$3</f>
        <v>#REF!</v>
      </c>
      <c r="H14" s="114" t="e">
        <f>+#REF!*H$4/H$3</f>
        <v>#REF!</v>
      </c>
      <c r="I14" s="114" t="e">
        <f>+#REF!*I$4/I$3</f>
        <v>#REF!</v>
      </c>
      <c r="J14" s="114" t="e">
        <f>+#REF!*J$4/J$3</f>
        <v>#REF!</v>
      </c>
      <c r="K14" s="114" t="e">
        <f>+#REF!*K$4/K$3</f>
        <v>#REF!</v>
      </c>
      <c r="L14" s="114" t="e">
        <f>+#REF!*L$4/L$3</f>
        <v>#REF!</v>
      </c>
      <c r="M14" s="114" t="e">
        <f>+#REF!*M$4/M$3</f>
        <v>#REF!</v>
      </c>
      <c r="N14" s="114" t="e">
        <f>+#REF!*N$4/N$3</f>
        <v>#REF!</v>
      </c>
      <c r="O14" s="114"/>
      <c r="P14" s="114" t="e">
        <f>+#REF!*P$4/P$3</f>
        <v>#REF!</v>
      </c>
      <c r="Q14" s="114" t="e">
        <f>+#REF!*Q$4/Q$3</f>
        <v>#REF!</v>
      </c>
      <c r="R14" s="114" t="e">
        <f>+#REF!*R$4/R$3</f>
        <v>#REF!</v>
      </c>
      <c r="S14" s="114" t="e">
        <f>+#REF!*S$4/S$3</f>
        <v>#REF!</v>
      </c>
      <c r="T14" s="114" t="e">
        <f>+#REF!*T$4/T$3</f>
        <v>#REF!</v>
      </c>
      <c r="U14" s="127"/>
      <c r="V14" s="115" t="e">
        <f>SUM(#REF!)-SUM(G14:T14)</f>
        <v>#REF!</v>
      </c>
    </row>
    <row r="15" spans="1:22" ht="12.75">
      <c r="A15" s="110" t="s">
        <v>837</v>
      </c>
      <c r="B15" s="114" t="e">
        <f>+#REF!</f>
        <v>#REF!</v>
      </c>
      <c r="C15" s="114" t="e">
        <f>+#REF!</f>
        <v>#REF!</v>
      </c>
      <c r="D15" s="114" t="e">
        <f t="shared" si="1"/>
        <v>#REF!</v>
      </c>
      <c r="E15" s="121"/>
      <c r="F15" s="122"/>
      <c r="G15" s="114" t="e">
        <f>+#REF!*G$4/G$3</f>
        <v>#REF!</v>
      </c>
      <c r="H15" s="114" t="e">
        <f>+#REF!*H$4/H$3</f>
        <v>#REF!</v>
      </c>
      <c r="I15" s="114" t="e">
        <f>+#REF!*I$4/I$3</f>
        <v>#REF!</v>
      </c>
      <c r="J15" s="114" t="e">
        <f>+#REF!*J$4/J$3</f>
        <v>#REF!</v>
      </c>
      <c r="K15" s="114" t="e">
        <f>+#REF!*K$4/K$3</f>
        <v>#REF!</v>
      </c>
      <c r="L15" s="114" t="e">
        <f>+#REF!*L$4/L$3</f>
        <v>#REF!</v>
      </c>
      <c r="M15" s="114" t="e">
        <f>+#REF!*M$4/M$3</f>
        <v>#REF!</v>
      </c>
      <c r="N15" s="114" t="e">
        <f>+#REF!*N$4/N$3</f>
        <v>#REF!</v>
      </c>
      <c r="O15" s="114"/>
      <c r="P15" s="114" t="e">
        <f>+#REF!*P$4/P$3</f>
        <v>#REF!</v>
      </c>
      <c r="Q15" s="114" t="e">
        <f>+#REF!*Q$4/Q$3</f>
        <v>#REF!</v>
      </c>
      <c r="R15" s="114" t="e">
        <f>+#REF!*R$4/R$3</f>
        <v>#REF!</v>
      </c>
      <c r="S15" s="114" t="e">
        <f>+#REF!*S$4/S$3</f>
        <v>#REF!</v>
      </c>
      <c r="T15" s="114" t="e">
        <f>+#REF!*T$4/T$3</f>
        <v>#REF!</v>
      </c>
      <c r="U15" s="127"/>
      <c r="V15" s="115" t="e">
        <f>SUM(#REF!)-SUM(G15:T15)</f>
        <v>#REF!</v>
      </c>
    </row>
    <row r="16" spans="1:22" ht="12.75">
      <c r="A16" s="110" t="s">
        <v>752</v>
      </c>
      <c r="B16" s="114" t="e">
        <f>+#REF!</f>
        <v>#REF!</v>
      </c>
      <c r="C16" s="114" t="e">
        <f>+#REF!</f>
        <v>#REF!</v>
      </c>
      <c r="D16" s="114" t="e">
        <f t="shared" si="1"/>
        <v>#REF!</v>
      </c>
      <c r="E16" s="121"/>
      <c r="F16" s="122"/>
      <c r="G16" s="114" t="e">
        <f>+#REF!*G$4/G$3</f>
        <v>#REF!</v>
      </c>
      <c r="H16" s="114" t="e">
        <f>+#REF!*H$4/H$3</f>
        <v>#REF!</v>
      </c>
      <c r="I16" s="114" t="e">
        <f>+#REF!*I$4/I$3</f>
        <v>#REF!</v>
      </c>
      <c r="J16" s="114" t="e">
        <f>+#REF!*J$4/J$3</f>
        <v>#REF!</v>
      </c>
      <c r="K16" s="114" t="e">
        <f>+#REF!*K$4/K$3</f>
        <v>#REF!</v>
      </c>
      <c r="L16" s="114" t="e">
        <f>+#REF!*L$4/L$3</f>
        <v>#REF!</v>
      </c>
      <c r="M16" s="114" t="e">
        <f>+#REF!*M$4/M$3</f>
        <v>#REF!</v>
      </c>
      <c r="N16" s="114" t="e">
        <f>+#REF!*N$4/N$3</f>
        <v>#REF!</v>
      </c>
      <c r="O16" s="114"/>
      <c r="P16" s="114" t="e">
        <f>+#REF!*P$4/P$3</f>
        <v>#REF!</v>
      </c>
      <c r="Q16" s="114" t="e">
        <f>+#REF!*Q$4/Q$3</f>
        <v>#REF!</v>
      </c>
      <c r="R16" s="114" t="e">
        <f>+#REF!*R$4/R$3</f>
        <v>#REF!</v>
      </c>
      <c r="S16" s="114" t="e">
        <f>+#REF!*S$4/S$3</f>
        <v>#REF!</v>
      </c>
      <c r="T16" s="114" t="e">
        <f>+#REF!*T$4/T$3</f>
        <v>#REF!</v>
      </c>
      <c r="U16" s="127"/>
      <c r="V16" s="115" t="e">
        <f>SUM(#REF!)-SUM(G16:T16)</f>
        <v>#REF!</v>
      </c>
    </row>
    <row r="17" spans="1:22" ht="12.75">
      <c r="A17" s="110" t="s">
        <v>753</v>
      </c>
      <c r="B17" s="114" t="e">
        <f>+#REF!</f>
        <v>#REF!</v>
      </c>
      <c r="C17" s="114" t="e">
        <f>+#REF!</f>
        <v>#REF!</v>
      </c>
      <c r="D17" s="114" t="e">
        <f t="shared" si="1"/>
        <v>#REF!</v>
      </c>
      <c r="E17" s="121"/>
      <c r="F17" s="122"/>
      <c r="G17" s="114" t="e">
        <f>+#REF!*G$4/G$3</f>
        <v>#REF!</v>
      </c>
      <c r="H17" s="114" t="e">
        <f>+#REF!*H$4/H$3</f>
        <v>#REF!</v>
      </c>
      <c r="I17" s="114" t="e">
        <f>+#REF!*I$4/I$3</f>
        <v>#REF!</v>
      </c>
      <c r="J17" s="114" t="e">
        <f>+#REF!*J$4/J$3</f>
        <v>#REF!</v>
      </c>
      <c r="K17" s="114" t="e">
        <f>+#REF!*K$4/K$3</f>
        <v>#REF!</v>
      </c>
      <c r="L17" s="114" t="e">
        <f>+#REF!*L$4/L$3</f>
        <v>#REF!</v>
      </c>
      <c r="M17" s="114" t="e">
        <f>+#REF!*M$4/M$3</f>
        <v>#REF!</v>
      </c>
      <c r="N17" s="114" t="e">
        <f>+#REF!*N$4/N$3</f>
        <v>#REF!</v>
      </c>
      <c r="O17" s="114"/>
      <c r="P17" s="114" t="e">
        <f>+#REF!*P$4/P$3</f>
        <v>#REF!</v>
      </c>
      <c r="Q17" s="114" t="e">
        <f>+#REF!*Q$4/Q$3</f>
        <v>#REF!</v>
      </c>
      <c r="R17" s="114" t="e">
        <f>+#REF!*R$4/R$3</f>
        <v>#REF!</v>
      </c>
      <c r="S17" s="114" t="e">
        <f>+#REF!*S$4/S$3</f>
        <v>#REF!</v>
      </c>
      <c r="T17" s="114" t="e">
        <f>+#REF!*T$4/T$3</f>
        <v>#REF!</v>
      </c>
      <c r="U17" s="127"/>
      <c r="V17" s="115" t="e">
        <f>SUM(#REF!)-SUM(G17:T17)</f>
        <v>#REF!</v>
      </c>
    </row>
    <row r="18" spans="1:22" ht="12.75">
      <c r="A18" s="110" t="s">
        <v>734</v>
      </c>
      <c r="B18" s="114" t="e">
        <f>+#REF!</f>
        <v>#REF!</v>
      </c>
      <c r="C18" s="114" t="e">
        <f>+#REF!</f>
        <v>#REF!</v>
      </c>
      <c r="D18" s="114" t="e">
        <f t="shared" si="1"/>
        <v>#REF!</v>
      </c>
      <c r="E18" s="121"/>
      <c r="F18" s="122"/>
      <c r="G18" s="114" t="e">
        <f>+#REF!*G$4/G$3</f>
        <v>#REF!</v>
      </c>
      <c r="H18" s="114" t="e">
        <f>+#REF!*H$4/H$3</f>
        <v>#REF!</v>
      </c>
      <c r="I18" s="114" t="e">
        <f>+#REF!*I$4/I$3</f>
        <v>#REF!</v>
      </c>
      <c r="J18" s="114" t="e">
        <f>+#REF!*J$4/J$3</f>
        <v>#REF!</v>
      </c>
      <c r="K18" s="114" t="e">
        <f>+#REF!*K$4/K$3</f>
        <v>#REF!</v>
      </c>
      <c r="L18" s="114" t="e">
        <f>+#REF!*L$4/L$3</f>
        <v>#REF!</v>
      </c>
      <c r="M18" s="114" t="e">
        <f>+#REF!*M$4/M$3</f>
        <v>#REF!</v>
      </c>
      <c r="N18" s="114" t="e">
        <f>+#REF!*N$4/N$3</f>
        <v>#REF!</v>
      </c>
      <c r="O18" s="114"/>
      <c r="P18" s="114" t="e">
        <f>+#REF!*P$4/P$3</f>
        <v>#REF!</v>
      </c>
      <c r="Q18" s="114" t="e">
        <f>+#REF!*Q$4/Q$3</f>
        <v>#REF!</v>
      </c>
      <c r="R18" s="114" t="e">
        <f>+#REF!*R$4/R$3</f>
        <v>#REF!</v>
      </c>
      <c r="S18" s="114" t="e">
        <f>+#REF!*S$4/S$3</f>
        <v>#REF!</v>
      </c>
      <c r="T18" s="114" t="e">
        <f>+#REF!*T$4/T$3</f>
        <v>#REF!</v>
      </c>
      <c r="U18" s="127"/>
      <c r="V18" s="115" t="e">
        <f>SUM(#REF!)-SUM(G18:T18)</f>
        <v>#REF!</v>
      </c>
    </row>
    <row r="19" spans="1:22" ht="12.75">
      <c r="A19" s="110" t="s">
        <v>744</v>
      </c>
      <c r="B19" s="114" t="e">
        <f>+#REF!</f>
        <v>#REF!</v>
      </c>
      <c r="C19" s="114" t="e">
        <f>+#REF!</f>
        <v>#REF!</v>
      </c>
      <c r="D19" s="114" t="e">
        <f t="shared" si="1"/>
        <v>#REF!</v>
      </c>
      <c r="E19" s="121"/>
      <c r="F19" s="122"/>
      <c r="G19" s="114" t="e">
        <f>+#REF!*G$4/G$3</f>
        <v>#REF!</v>
      </c>
      <c r="H19" s="114" t="e">
        <f>+#REF!*H$4/H$3</f>
        <v>#REF!</v>
      </c>
      <c r="I19" s="114" t="e">
        <f>+#REF!*I$4/I$3</f>
        <v>#REF!</v>
      </c>
      <c r="J19" s="114" t="e">
        <f>+#REF!*J$4/J$3</f>
        <v>#REF!</v>
      </c>
      <c r="K19" s="114" t="e">
        <f>+#REF!*K$4/K$3</f>
        <v>#REF!</v>
      </c>
      <c r="L19" s="114" t="e">
        <f>+#REF!*L$4/L$3</f>
        <v>#REF!</v>
      </c>
      <c r="M19" s="114" t="e">
        <f>+#REF!*M$4/M$3</f>
        <v>#REF!</v>
      </c>
      <c r="N19" s="114" t="e">
        <f>+#REF!*N$4/N$3</f>
        <v>#REF!</v>
      </c>
      <c r="O19" s="114"/>
      <c r="P19" s="114" t="e">
        <f>+#REF!*P$4/P$3</f>
        <v>#REF!</v>
      </c>
      <c r="Q19" s="114" t="e">
        <f>+#REF!*Q$4/Q$3</f>
        <v>#REF!</v>
      </c>
      <c r="R19" s="114" t="e">
        <f>+#REF!*R$4/R$3</f>
        <v>#REF!</v>
      </c>
      <c r="S19" s="114" t="e">
        <f>+#REF!*S$4/S$3</f>
        <v>#REF!</v>
      </c>
      <c r="T19" s="114" t="e">
        <f>+#REF!*T$4/T$3</f>
        <v>#REF!</v>
      </c>
      <c r="U19" s="127"/>
      <c r="V19" s="115" t="e">
        <f>SUM(#REF!)-SUM(G19:T19)</f>
        <v>#REF!</v>
      </c>
    </row>
    <row r="20" spans="1:22" ht="12.75">
      <c r="A20" s="110" t="s">
        <v>770</v>
      </c>
      <c r="B20" s="114" t="e">
        <f>+#REF!</f>
        <v>#REF!</v>
      </c>
      <c r="C20" s="114" t="e">
        <f>+#REF!</f>
        <v>#REF!</v>
      </c>
      <c r="D20" s="114" t="e">
        <f t="shared" si="1"/>
        <v>#REF!</v>
      </c>
      <c r="E20" s="121"/>
      <c r="F20" s="122"/>
      <c r="G20" s="114" t="e">
        <f>+#REF!*G$4/G$3</f>
        <v>#REF!</v>
      </c>
      <c r="H20" s="114" t="e">
        <f>+#REF!*H$4/H$3</f>
        <v>#REF!</v>
      </c>
      <c r="I20" s="114" t="e">
        <f>+#REF!*I$4/I$3</f>
        <v>#REF!</v>
      </c>
      <c r="J20" s="114" t="e">
        <f>+#REF!*J$4/J$3</f>
        <v>#REF!</v>
      </c>
      <c r="K20" s="114" t="e">
        <f>+#REF!*K$4/K$3</f>
        <v>#REF!</v>
      </c>
      <c r="L20" s="114" t="e">
        <f>+#REF!*L$4/L$3</f>
        <v>#REF!</v>
      </c>
      <c r="M20" s="114" t="e">
        <f>+#REF!*M$4/M$3</f>
        <v>#REF!</v>
      </c>
      <c r="N20" s="114" t="e">
        <f>+#REF!*N$4/N$3</f>
        <v>#REF!</v>
      </c>
      <c r="O20" s="114"/>
      <c r="P20" s="114" t="e">
        <f>+#REF!*P$4/P$3</f>
        <v>#REF!</v>
      </c>
      <c r="Q20" s="114" t="e">
        <f>+#REF!*Q$4/Q$3</f>
        <v>#REF!</v>
      </c>
      <c r="R20" s="114" t="e">
        <f>+#REF!*R$4/R$3</f>
        <v>#REF!</v>
      </c>
      <c r="S20" s="114" t="e">
        <f>+#REF!*S$4/S$3</f>
        <v>#REF!</v>
      </c>
      <c r="T20" s="114" t="e">
        <f>+#REF!*T$4/T$3</f>
        <v>#REF!</v>
      </c>
      <c r="U20" s="127"/>
      <c r="V20" s="115" t="e">
        <f>SUM(#REF!)-SUM(G20:T20)</f>
        <v>#REF!</v>
      </c>
    </row>
    <row r="21" spans="1:22" ht="12.75">
      <c r="A21" s="110" t="s">
        <v>828</v>
      </c>
      <c r="B21" s="114" t="e">
        <f>+#REF!</f>
        <v>#REF!</v>
      </c>
      <c r="C21" s="114" t="e">
        <f>+#REF!</f>
        <v>#REF!</v>
      </c>
      <c r="D21" s="114" t="e">
        <f t="shared" si="1"/>
        <v>#REF!</v>
      </c>
      <c r="E21" s="121"/>
      <c r="F21" s="122"/>
      <c r="G21" s="114" t="e">
        <f>+#REF!*G$4/G$3</f>
        <v>#REF!</v>
      </c>
      <c r="H21" s="114" t="e">
        <f>+#REF!*H$4/H$3</f>
        <v>#REF!</v>
      </c>
      <c r="I21" s="114" t="e">
        <f>+#REF!*I$4/I$3</f>
        <v>#REF!</v>
      </c>
      <c r="J21" s="114" t="e">
        <f>+#REF!*J$4/J$3</f>
        <v>#REF!</v>
      </c>
      <c r="K21" s="114" t="e">
        <f>+#REF!*K$4/K$3</f>
        <v>#REF!</v>
      </c>
      <c r="L21" s="114" t="e">
        <f>+#REF!*L$4/L$3</f>
        <v>#REF!</v>
      </c>
      <c r="M21" s="114" t="e">
        <f>+#REF!*M$4/M$3</f>
        <v>#REF!</v>
      </c>
      <c r="N21" s="114" t="e">
        <f>+#REF!*N$4/N$3</f>
        <v>#REF!</v>
      </c>
      <c r="O21" s="114"/>
      <c r="P21" s="114" t="e">
        <f>+#REF!*P$4/P$3</f>
        <v>#REF!</v>
      </c>
      <c r="Q21" s="114" t="e">
        <f>+#REF!*Q$4/Q$3</f>
        <v>#REF!</v>
      </c>
      <c r="R21" s="114" t="e">
        <f>+#REF!*R$4/R$3</f>
        <v>#REF!</v>
      </c>
      <c r="S21" s="114" t="e">
        <f>+#REF!*S$4/S$3</f>
        <v>#REF!</v>
      </c>
      <c r="T21" s="114" t="e">
        <f>+#REF!*T$4/T$3</f>
        <v>#REF!</v>
      </c>
      <c r="U21" s="127"/>
      <c r="V21" s="115" t="e">
        <f>SUM(#REF!)-SUM(G21:T21)</f>
        <v>#REF!</v>
      </c>
    </row>
    <row r="22" spans="1:22" ht="12.75">
      <c r="A22" s="110" t="s">
        <v>834</v>
      </c>
      <c r="B22" s="114" t="e">
        <f>+#REF!</f>
        <v>#REF!</v>
      </c>
      <c r="C22" s="114" t="e">
        <f>+#REF!</f>
        <v>#REF!</v>
      </c>
      <c r="D22" s="114" t="e">
        <f t="shared" si="1"/>
        <v>#REF!</v>
      </c>
      <c r="E22" s="121"/>
      <c r="F22" s="122"/>
      <c r="G22" s="114" t="e">
        <f>+#REF!*G$4/G$3</f>
        <v>#REF!</v>
      </c>
      <c r="H22" s="114" t="e">
        <f>+#REF!*H$4/H$3</f>
        <v>#REF!</v>
      </c>
      <c r="I22" s="114" t="e">
        <f>+#REF!*I$4/I$3</f>
        <v>#REF!</v>
      </c>
      <c r="J22" s="114" t="e">
        <f>+#REF!*J$4/J$3</f>
        <v>#REF!</v>
      </c>
      <c r="K22" s="114" t="e">
        <f>+#REF!*K$4/K$3</f>
        <v>#REF!</v>
      </c>
      <c r="L22" s="114" t="e">
        <f>+#REF!*L$4/L$3</f>
        <v>#REF!</v>
      </c>
      <c r="M22" s="114" t="e">
        <f>+#REF!*M$4/M$3</f>
        <v>#REF!</v>
      </c>
      <c r="N22" s="114" t="e">
        <f>+#REF!*N$4/N$3</f>
        <v>#REF!</v>
      </c>
      <c r="O22" s="114"/>
      <c r="P22" s="114" t="e">
        <f>+#REF!*P$4/P$3</f>
        <v>#REF!</v>
      </c>
      <c r="Q22" s="114" t="e">
        <f>+#REF!*Q$4/Q$3</f>
        <v>#REF!</v>
      </c>
      <c r="R22" s="114" t="e">
        <f>+#REF!*R$4/R$3</f>
        <v>#REF!</v>
      </c>
      <c r="S22" s="114" t="e">
        <f>+#REF!*S$4/S$3</f>
        <v>#REF!</v>
      </c>
      <c r="T22" s="114" t="e">
        <f>+#REF!*T$4/T$3</f>
        <v>#REF!</v>
      </c>
      <c r="U22" s="127"/>
      <c r="V22" s="115" t="e">
        <f>SUM(#REF!)-SUM(G22:T22)</f>
        <v>#REF!</v>
      </c>
    </row>
    <row r="23" spans="1:22" ht="12.75">
      <c r="A23" s="110" t="s">
        <v>803</v>
      </c>
      <c r="B23" s="114" t="e">
        <f>+#REF!</f>
        <v>#REF!</v>
      </c>
      <c r="C23" s="114" t="e">
        <f>+#REF!</f>
        <v>#REF!</v>
      </c>
      <c r="D23" s="114" t="e">
        <f t="shared" si="1"/>
        <v>#REF!</v>
      </c>
      <c r="E23" s="121"/>
      <c r="F23" s="122"/>
      <c r="G23" s="114" t="e">
        <f>+#REF!*G$4/G$3</f>
        <v>#REF!</v>
      </c>
      <c r="H23" s="114" t="e">
        <f>+#REF!*H$4/H$3</f>
        <v>#REF!</v>
      </c>
      <c r="I23" s="114" t="e">
        <f>+#REF!*I$4/I$3</f>
        <v>#REF!</v>
      </c>
      <c r="J23" s="114" t="e">
        <f>+#REF!*J$4/J$3</f>
        <v>#REF!</v>
      </c>
      <c r="K23" s="114" t="e">
        <f>+#REF!*K$4/K$3</f>
        <v>#REF!</v>
      </c>
      <c r="L23" s="114" t="e">
        <f>+#REF!*L$4/L$3</f>
        <v>#REF!</v>
      </c>
      <c r="M23" s="114" t="e">
        <f>+#REF!*M$4/M$3</f>
        <v>#REF!</v>
      </c>
      <c r="N23" s="114" t="e">
        <f>+#REF!*N$4/N$3</f>
        <v>#REF!</v>
      </c>
      <c r="O23" s="114"/>
      <c r="P23" s="114" t="e">
        <f>+#REF!*P$4/P$3</f>
        <v>#REF!</v>
      </c>
      <c r="Q23" s="114" t="e">
        <f>+#REF!*Q$4/Q$3</f>
        <v>#REF!</v>
      </c>
      <c r="R23" s="114" t="e">
        <f>+#REF!*R$4/R$3</f>
        <v>#REF!</v>
      </c>
      <c r="S23" s="114" t="e">
        <f>+#REF!*S$4/S$3</f>
        <v>#REF!</v>
      </c>
      <c r="T23" s="114" t="e">
        <f>+#REF!*T$4/T$3</f>
        <v>#REF!</v>
      </c>
      <c r="U23" s="127"/>
      <c r="V23" s="115" t="e">
        <f>SUM(#REF!)-SUM(G23:T23)</f>
        <v>#REF!</v>
      </c>
    </row>
    <row r="24" spans="1:22" ht="12.75">
      <c r="A24" s="110" t="s">
        <v>721</v>
      </c>
      <c r="B24" s="114" t="e">
        <f>+#REF!</f>
        <v>#REF!</v>
      </c>
      <c r="C24" s="114" t="e">
        <f>+#REF!</f>
        <v>#REF!</v>
      </c>
      <c r="D24" s="114" t="e">
        <f t="shared" si="1"/>
        <v>#REF!</v>
      </c>
      <c r="E24" s="121"/>
      <c r="F24" s="122"/>
      <c r="G24" s="114" t="e">
        <f>+#REF!*G$4/G$3</f>
        <v>#REF!</v>
      </c>
      <c r="H24" s="114" t="e">
        <f>+#REF!*H$4/H$3</f>
        <v>#REF!</v>
      </c>
      <c r="I24" s="114" t="e">
        <f>+#REF!*I$4/I$3</f>
        <v>#REF!</v>
      </c>
      <c r="J24" s="114" t="e">
        <f>+#REF!*J$4/J$3</f>
        <v>#REF!</v>
      </c>
      <c r="K24" s="114" t="e">
        <f>+#REF!*K$4/K$3</f>
        <v>#REF!</v>
      </c>
      <c r="L24" s="114" t="e">
        <f>+#REF!*L$4/L$3</f>
        <v>#REF!</v>
      </c>
      <c r="M24" s="114" t="e">
        <f>+#REF!*M$4/M$3</f>
        <v>#REF!</v>
      </c>
      <c r="N24" s="114" t="e">
        <f>+#REF!*N$4/N$3</f>
        <v>#REF!</v>
      </c>
      <c r="O24" s="114"/>
      <c r="P24" s="114" t="e">
        <f>+#REF!*P$4/P$3</f>
        <v>#REF!</v>
      </c>
      <c r="Q24" s="114" t="e">
        <f>+#REF!*Q$4/Q$3</f>
        <v>#REF!</v>
      </c>
      <c r="R24" s="114" t="e">
        <f>+#REF!*R$4/R$3</f>
        <v>#REF!</v>
      </c>
      <c r="S24" s="114" t="e">
        <f>+#REF!*S$4/S$3</f>
        <v>#REF!</v>
      </c>
      <c r="T24" s="114" t="e">
        <f>+#REF!*T$4/T$3</f>
        <v>#REF!</v>
      </c>
      <c r="U24" s="127"/>
      <c r="V24" s="115" t="e">
        <f>SUM(#REF!)-SUM(G24:T24)</f>
        <v>#REF!</v>
      </c>
    </row>
    <row r="25" spans="1:22" ht="12.75">
      <c r="A25" s="110" t="s">
        <v>818</v>
      </c>
      <c r="B25" s="114" t="e">
        <f>+#REF!</f>
        <v>#REF!</v>
      </c>
      <c r="C25" s="114" t="e">
        <f>+#REF!</f>
        <v>#REF!</v>
      </c>
      <c r="D25" s="114" t="e">
        <f t="shared" si="1"/>
        <v>#REF!</v>
      </c>
      <c r="E25" s="121"/>
      <c r="F25" s="122"/>
      <c r="G25" s="114" t="e">
        <f>+#REF!*G$4/G$3</f>
        <v>#REF!</v>
      </c>
      <c r="H25" s="114" t="e">
        <f>+#REF!*H$4/H$3</f>
        <v>#REF!</v>
      </c>
      <c r="I25" s="114" t="e">
        <f>+#REF!*I$4/I$3</f>
        <v>#REF!</v>
      </c>
      <c r="J25" s="114" t="e">
        <f>+#REF!*J$4/J$3</f>
        <v>#REF!</v>
      </c>
      <c r="K25" s="114" t="e">
        <f>+#REF!*K$4/K$3</f>
        <v>#REF!</v>
      </c>
      <c r="L25" s="114" t="e">
        <f>+#REF!*L$4/L$3</f>
        <v>#REF!</v>
      </c>
      <c r="M25" s="114" t="e">
        <f>+#REF!*M$4/M$3</f>
        <v>#REF!</v>
      </c>
      <c r="N25" s="114" t="e">
        <f>+#REF!*N$4/N$3</f>
        <v>#REF!</v>
      </c>
      <c r="O25" s="114"/>
      <c r="P25" s="114" t="e">
        <f>+#REF!*P$4/P$3</f>
        <v>#REF!</v>
      </c>
      <c r="Q25" s="114" t="e">
        <f>+#REF!*Q$4/Q$3</f>
        <v>#REF!</v>
      </c>
      <c r="R25" s="114" t="e">
        <f>+#REF!*R$4/R$3</f>
        <v>#REF!</v>
      </c>
      <c r="S25" s="114" t="e">
        <f>+#REF!*S$4/S$3</f>
        <v>#REF!</v>
      </c>
      <c r="T25" s="114" t="e">
        <f>+#REF!*T$4/T$3</f>
        <v>#REF!</v>
      </c>
      <c r="U25" s="127"/>
      <c r="V25" s="115" t="e">
        <f>SUM(#REF!)-SUM(G25:T25)</f>
        <v>#REF!</v>
      </c>
    </row>
    <row r="26" spans="1:22" ht="12.75">
      <c r="A26" s="110" t="s">
        <v>717</v>
      </c>
      <c r="B26" s="114" t="e">
        <f>+#REF!</f>
        <v>#REF!</v>
      </c>
      <c r="C26" s="114" t="e">
        <f>+#REF!</f>
        <v>#REF!</v>
      </c>
      <c r="D26" s="114" t="e">
        <f t="shared" si="1"/>
        <v>#REF!</v>
      </c>
      <c r="E26" s="121"/>
      <c r="F26" s="122"/>
      <c r="G26" s="114" t="e">
        <f>+#REF!*G$4/G$3</f>
        <v>#REF!</v>
      </c>
      <c r="H26" s="114" t="e">
        <f>+#REF!*H$4/H$3</f>
        <v>#REF!</v>
      </c>
      <c r="I26" s="114" t="e">
        <f>+#REF!*I$4/I$3</f>
        <v>#REF!</v>
      </c>
      <c r="J26" s="114" t="e">
        <f>+#REF!*J$4/J$3</f>
        <v>#REF!</v>
      </c>
      <c r="K26" s="114" t="e">
        <f>+#REF!*K$4/K$3</f>
        <v>#REF!</v>
      </c>
      <c r="L26" s="114" t="e">
        <f>+#REF!*L$4/L$3</f>
        <v>#REF!</v>
      </c>
      <c r="M26" s="114" t="e">
        <f>+#REF!*M$4/M$3</f>
        <v>#REF!</v>
      </c>
      <c r="N26" s="114" t="e">
        <f>+#REF!*N$4/N$3</f>
        <v>#REF!</v>
      </c>
      <c r="O26" s="114"/>
      <c r="P26" s="114" t="e">
        <f>+#REF!*P$4/P$3</f>
        <v>#REF!</v>
      </c>
      <c r="Q26" s="114" t="e">
        <f>+#REF!*Q$4/Q$3</f>
        <v>#REF!</v>
      </c>
      <c r="R26" s="114" t="e">
        <f>+#REF!*R$4/R$3</f>
        <v>#REF!</v>
      </c>
      <c r="S26" s="114" t="e">
        <f>+#REF!*S$4/S$3</f>
        <v>#REF!</v>
      </c>
      <c r="T26" s="114" t="e">
        <f>+#REF!*T$4/T$3</f>
        <v>#REF!</v>
      </c>
      <c r="U26" s="127"/>
      <c r="V26" s="115" t="e">
        <f>SUM(#REF!)-SUM(G26:T26)</f>
        <v>#REF!</v>
      </c>
    </row>
    <row r="27" spans="1:22" ht="12.75">
      <c r="A27" s="110" t="s">
        <v>745</v>
      </c>
      <c r="B27" s="114" t="e">
        <f>+#REF!</f>
        <v>#REF!</v>
      </c>
      <c r="C27" s="114" t="e">
        <f>+#REF!</f>
        <v>#REF!</v>
      </c>
      <c r="D27" s="114" t="e">
        <f t="shared" si="1"/>
        <v>#REF!</v>
      </c>
      <c r="E27" s="121"/>
      <c r="F27" s="122"/>
      <c r="G27" s="114" t="e">
        <f>+#REF!*G$4/G$3</f>
        <v>#REF!</v>
      </c>
      <c r="H27" s="114" t="e">
        <f>+#REF!*H$4/H$3</f>
        <v>#REF!</v>
      </c>
      <c r="I27" s="114" t="e">
        <f>+#REF!*I$4/I$3</f>
        <v>#REF!</v>
      </c>
      <c r="J27" s="114" t="e">
        <f>+#REF!*J$4/J$3</f>
        <v>#REF!</v>
      </c>
      <c r="K27" s="114" t="e">
        <f>+#REF!*K$4/K$3</f>
        <v>#REF!</v>
      </c>
      <c r="L27" s="114" t="e">
        <f>+#REF!*L$4/L$3</f>
        <v>#REF!</v>
      </c>
      <c r="M27" s="114" t="e">
        <f>+#REF!*M$4/M$3</f>
        <v>#REF!</v>
      </c>
      <c r="N27" s="114" t="e">
        <f>+#REF!*N$4/N$3</f>
        <v>#REF!</v>
      </c>
      <c r="O27" s="114"/>
      <c r="P27" s="114" t="e">
        <f>+#REF!*P$4/P$3</f>
        <v>#REF!</v>
      </c>
      <c r="Q27" s="114" t="e">
        <f>+#REF!*Q$4/Q$3</f>
        <v>#REF!</v>
      </c>
      <c r="R27" s="114" t="e">
        <f>+#REF!*R$4/R$3</f>
        <v>#REF!</v>
      </c>
      <c r="S27" s="114" t="e">
        <f>+#REF!*S$4/S$3</f>
        <v>#REF!</v>
      </c>
      <c r="T27" s="114" t="e">
        <f>+#REF!*T$4/T$3</f>
        <v>#REF!</v>
      </c>
      <c r="U27" s="127"/>
      <c r="V27" s="115" t="e">
        <f>SUM(#REF!)-SUM(G27:T27)</f>
        <v>#REF!</v>
      </c>
    </row>
    <row r="28" spans="1:22" ht="12.75">
      <c r="A28" s="110" t="s">
        <v>737</v>
      </c>
      <c r="B28" s="114" t="e">
        <f>+#REF!</f>
        <v>#REF!</v>
      </c>
      <c r="C28" s="114" t="e">
        <f>+#REF!</f>
        <v>#REF!</v>
      </c>
      <c r="D28" s="114" t="e">
        <f t="shared" si="1"/>
        <v>#REF!</v>
      </c>
      <c r="E28" s="121"/>
      <c r="F28" s="122"/>
      <c r="G28" s="114" t="e">
        <f>+#REF!*G$4/G$3</f>
        <v>#REF!</v>
      </c>
      <c r="H28" s="114" t="e">
        <f>+#REF!*H$4/H$3</f>
        <v>#REF!</v>
      </c>
      <c r="I28" s="114" t="e">
        <f>+#REF!*I$4/I$3</f>
        <v>#REF!</v>
      </c>
      <c r="J28" s="114" t="e">
        <f>+#REF!*J$4/J$3</f>
        <v>#REF!</v>
      </c>
      <c r="K28" s="114" t="e">
        <f>+#REF!*K$4/K$3</f>
        <v>#REF!</v>
      </c>
      <c r="L28" s="114" t="e">
        <f>+#REF!*L$4/L$3</f>
        <v>#REF!</v>
      </c>
      <c r="M28" s="114" t="e">
        <f>+#REF!*M$4/M$3</f>
        <v>#REF!</v>
      </c>
      <c r="N28" s="114" t="e">
        <f>+#REF!*N$4/N$3</f>
        <v>#REF!</v>
      </c>
      <c r="O28" s="114"/>
      <c r="P28" s="114" t="e">
        <f>+#REF!*P$4/P$3</f>
        <v>#REF!</v>
      </c>
      <c r="Q28" s="114" t="e">
        <f>+#REF!*Q$4/Q$3</f>
        <v>#REF!</v>
      </c>
      <c r="R28" s="114" t="e">
        <f>+#REF!*R$4/R$3</f>
        <v>#REF!</v>
      </c>
      <c r="S28" s="114" t="e">
        <f>+#REF!*S$4/S$3</f>
        <v>#REF!</v>
      </c>
      <c r="T28" s="114" t="e">
        <f>+#REF!*T$4/T$3</f>
        <v>#REF!</v>
      </c>
      <c r="U28" s="127"/>
      <c r="V28" s="115" t="e">
        <f>SUM(#REF!)-SUM(G28:T28)</f>
        <v>#REF!</v>
      </c>
    </row>
    <row r="29" spans="1:22" ht="12.75">
      <c r="A29" s="110" t="s">
        <v>749</v>
      </c>
      <c r="B29" s="114" t="e">
        <f>+#REF!</f>
        <v>#REF!</v>
      </c>
      <c r="C29" s="114" t="e">
        <f>+#REF!</f>
        <v>#REF!</v>
      </c>
      <c r="D29" s="114" t="e">
        <f t="shared" si="1"/>
        <v>#REF!</v>
      </c>
      <c r="E29" s="121"/>
      <c r="F29" s="122"/>
      <c r="G29" s="114" t="e">
        <f>+#REF!*G$4/G$3</f>
        <v>#REF!</v>
      </c>
      <c r="H29" s="114" t="e">
        <f>+#REF!*H$4/H$3</f>
        <v>#REF!</v>
      </c>
      <c r="I29" s="114" t="e">
        <f>+#REF!*I$4/I$3</f>
        <v>#REF!</v>
      </c>
      <c r="J29" s="114" t="e">
        <f>+#REF!*J$4/J$3</f>
        <v>#REF!</v>
      </c>
      <c r="K29" s="114" t="e">
        <f>+#REF!*K$4/K$3</f>
        <v>#REF!</v>
      </c>
      <c r="L29" s="114" t="e">
        <f>+#REF!*L$4/L$3</f>
        <v>#REF!</v>
      </c>
      <c r="M29" s="114" t="e">
        <f>+#REF!*M$4/M$3</f>
        <v>#REF!</v>
      </c>
      <c r="N29" s="114" t="e">
        <f>+#REF!*N$4/N$3</f>
        <v>#REF!</v>
      </c>
      <c r="O29" s="114"/>
      <c r="P29" s="114" t="e">
        <f>+#REF!*P$4/P$3</f>
        <v>#REF!</v>
      </c>
      <c r="Q29" s="114" t="e">
        <f>+#REF!*Q$4/Q$3</f>
        <v>#REF!</v>
      </c>
      <c r="R29" s="114" t="e">
        <f>+#REF!*R$4/R$3</f>
        <v>#REF!</v>
      </c>
      <c r="S29" s="114" t="e">
        <f>+#REF!*S$4/S$3</f>
        <v>#REF!</v>
      </c>
      <c r="T29" s="114" t="e">
        <f>+#REF!*T$4/T$3</f>
        <v>#REF!</v>
      </c>
      <c r="U29" s="127"/>
      <c r="V29" s="115" t="e">
        <f>SUM(#REF!)-SUM(G29:T29)</f>
        <v>#REF!</v>
      </c>
    </row>
    <row r="30" spans="1:22" ht="12.75">
      <c r="A30" s="110" t="s">
        <v>730</v>
      </c>
      <c r="B30" s="114" t="e">
        <f>+#REF!</f>
        <v>#REF!</v>
      </c>
      <c r="C30" s="114" t="e">
        <f>+#REF!</f>
        <v>#REF!</v>
      </c>
      <c r="D30" s="114" t="e">
        <f t="shared" si="1"/>
        <v>#REF!</v>
      </c>
      <c r="E30" s="121"/>
      <c r="F30" s="122"/>
      <c r="G30" s="114" t="e">
        <f>+#REF!*G$4/G$3</f>
        <v>#REF!</v>
      </c>
      <c r="H30" s="114" t="e">
        <f>+#REF!*H$4/H$3</f>
        <v>#REF!</v>
      </c>
      <c r="I30" s="114" t="e">
        <f>+#REF!*I$4/I$3</f>
        <v>#REF!</v>
      </c>
      <c r="J30" s="114" t="e">
        <f>+#REF!*J$4/J$3</f>
        <v>#REF!</v>
      </c>
      <c r="K30" s="114" t="e">
        <f>+#REF!*K$4/K$3</f>
        <v>#REF!</v>
      </c>
      <c r="L30" s="114" t="e">
        <f>+#REF!*L$4/L$3</f>
        <v>#REF!</v>
      </c>
      <c r="M30" s="114" t="e">
        <f>+#REF!*M$4/M$3</f>
        <v>#REF!</v>
      </c>
      <c r="N30" s="114" t="e">
        <f>+#REF!*N$4/N$3</f>
        <v>#REF!</v>
      </c>
      <c r="O30" s="114"/>
      <c r="P30" s="114" t="e">
        <f>+#REF!*P$4/P$3</f>
        <v>#REF!</v>
      </c>
      <c r="Q30" s="114" t="e">
        <f>+#REF!*Q$4/Q$3</f>
        <v>#REF!</v>
      </c>
      <c r="R30" s="114" t="e">
        <f>+#REF!*R$4/R$3</f>
        <v>#REF!</v>
      </c>
      <c r="S30" s="114" t="e">
        <f>+#REF!*S$4/S$3</f>
        <v>#REF!</v>
      </c>
      <c r="T30" s="114" t="e">
        <f>+#REF!*T$4/T$3</f>
        <v>#REF!</v>
      </c>
      <c r="U30" s="127"/>
      <c r="V30" s="115" t="e">
        <f>SUM(#REF!)-SUM(G30:T30)</f>
        <v>#REF!</v>
      </c>
    </row>
    <row r="31" spans="1:22" ht="12.75">
      <c r="A31" s="110" t="s">
        <v>731</v>
      </c>
      <c r="B31" s="114" t="e">
        <f>+#REF!</f>
        <v>#REF!</v>
      </c>
      <c r="C31" s="114" t="e">
        <f>+#REF!</f>
        <v>#REF!</v>
      </c>
      <c r="D31" s="114" t="e">
        <f t="shared" si="1"/>
        <v>#REF!</v>
      </c>
      <c r="E31" s="121"/>
      <c r="F31" s="122"/>
      <c r="G31" s="114" t="e">
        <f>+#REF!*G$4/G$3</f>
        <v>#REF!</v>
      </c>
      <c r="H31" s="114" t="e">
        <f>+#REF!*H$4/H$3</f>
        <v>#REF!</v>
      </c>
      <c r="I31" s="114" t="e">
        <f>+#REF!*I$4/I$3</f>
        <v>#REF!</v>
      </c>
      <c r="J31" s="114" t="e">
        <f>+#REF!*J$4/J$3</f>
        <v>#REF!</v>
      </c>
      <c r="K31" s="114" t="e">
        <f>+#REF!*K$4/K$3</f>
        <v>#REF!</v>
      </c>
      <c r="L31" s="114" t="e">
        <f>+#REF!*L$4/L$3</f>
        <v>#REF!</v>
      </c>
      <c r="M31" s="114" t="e">
        <f>+#REF!*M$4/M$3</f>
        <v>#REF!</v>
      </c>
      <c r="N31" s="114" t="e">
        <f>+#REF!*N$4/N$3</f>
        <v>#REF!</v>
      </c>
      <c r="O31" s="114"/>
      <c r="P31" s="114" t="e">
        <f>+#REF!*P$4/P$3</f>
        <v>#REF!</v>
      </c>
      <c r="Q31" s="114" t="e">
        <f>+#REF!*Q$4/Q$3</f>
        <v>#REF!</v>
      </c>
      <c r="R31" s="114" t="e">
        <f>+#REF!*R$4/R$3</f>
        <v>#REF!</v>
      </c>
      <c r="S31" s="114" t="e">
        <f>+#REF!*S$4/S$3</f>
        <v>#REF!</v>
      </c>
      <c r="T31" s="114" t="e">
        <f>+#REF!*T$4/T$3</f>
        <v>#REF!</v>
      </c>
      <c r="U31" s="127"/>
      <c r="V31" s="115" t="e">
        <f>SUM(#REF!)-SUM(G31:T31)</f>
        <v>#REF!</v>
      </c>
    </row>
    <row r="32" spans="1:22" ht="12.75">
      <c r="A32" s="110" t="s">
        <v>756</v>
      </c>
      <c r="B32" s="114" t="e">
        <f>+#REF!</f>
        <v>#REF!</v>
      </c>
      <c r="C32" s="114" t="e">
        <f>+#REF!</f>
        <v>#REF!</v>
      </c>
      <c r="D32" s="114" t="e">
        <f t="shared" si="1"/>
        <v>#REF!</v>
      </c>
      <c r="E32" s="121"/>
      <c r="F32" s="122"/>
      <c r="G32" s="114" t="e">
        <f>+#REF!*G$4/G$3</f>
        <v>#REF!</v>
      </c>
      <c r="H32" s="114" t="e">
        <f>+#REF!*H$4/H$3</f>
        <v>#REF!</v>
      </c>
      <c r="I32" s="114" t="e">
        <f>+#REF!*I$4/I$3</f>
        <v>#REF!</v>
      </c>
      <c r="J32" s="114" t="e">
        <f>+#REF!*J$4/J$3</f>
        <v>#REF!</v>
      </c>
      <c r="K32" s="114" t="e">
        <f>+#REF!*K$4/K$3</f>
        <v>#REF!</v>
      </c>
      <c r="L32" s="114" t="e">
        <f>+#REF!*L$4/L$3</f>
        <v>#REF!</v>
      </c>
      <c r="M32" s="114" t="e">
        <f>+#REF!*M$4/M$3</f>
        <v>#REF!</v>
      </c>
      <c r="N32" s="114" t="e">
        <f>+#REF!*N$4/N$3</f>
        <v>#REF!</v>
      </c>
      <c r="O32" s="114"/>
      <c r="P32" s="114" t="e">
        <f>+#REF!*P$4/P$3</f>
        <v>#REF!</v>
      </c>
      <c r="Q32" s="114" t="e">
        <f>+#REF!*Q$4/Q$3</f>
        <v>#REF!</v>
      </c>
      <c r="R32" s="114" t="e">
        <f>+#REF!*R$4/R$3</f>
        <v>#REF!</v>
      </c>
      <c r="S32" s="114" t="e">
        <f>+#REF!*S$4/S$3</f>
        <v>#REF!</v>
      </c>
      <c r="T32" s="114" t="e">
        <f>+#REF!*T$4/T$3</f>
        <v>#REF!</v>
      </c>
      <c r="U32" s="127"/>
      <c r="V32" s="115" t="e">
        <f>SUM(#REF!)-SUM(G32:T32)</f>
        <v>#REF!</v>
      </c>
    </row>
    <row r="33" spans="1:22" ht="12.75">
      <c r="A33" s="110" t="s">
        <v>766</v>
      </c>
      <c r="B33" s="114" t="e">
        <f>+#REF!</f>
        <v>#REF!</v>
      </c>
      <c r="C33" s="114" t="e">
        <f>+#REF!</f>
        <v>#REF!</v>
      </c>
      <c r="D33" s="114" t="e">
        <f t="shared" si="1"/>
        <v>#REF!</v>
      </c>
      <c r="E33" s="121"/>
      <c r="F33" s="122"/>
      <c r="G33" s="114" t="e">
        <f>+#REF!*G$4/G$3</f>
        <v>#REF!</v>
      </c>
      <c r="H33" s="114" t="e">
        <f>+#REF!*H$4/H$3</f>
        <v>#REF!</v>
      </c>
      <c r="I33" s="114" t="e">
        <f>+#REF!*I$4/I$3</f>
        <v>#REF!</v>
      </c>
      <c r="J33" s="114" t="e">
        <f>+#REF!*J$4/J$3</f>
        <v>#REF!</v>
      </c>
      <c r="K33" s="114" t="e">
        <f>+#REF!*K$4/K$3</f>
        <v>#REF!</v>
      </c>
      <c r="L33" s="114" t="e">
        <f>+#REF!*L$4/L$3</f>
        <v>#REF!</v>
      </c>
      <c r="M33" s="114" t="e">
        <f>+#REF!*M$4/M$3</f>
        <v>#REF!</v>
      </c>
      <c r="N33" s="114" t="e">
        <f>+#REF!*N$4/N$3</f>
        <v>#REF!</v>
      </c>
      <c r="O33" s="114"/>
      <c r="P33" s="114" t="e">
        <f>+#REF!*P$4/P$3</f>
        <v>#REF!</v>
      </c>
      <c r="Q33" s="114" t="e">
        <f>+#REF!*Q$4/Q$3</f>
        <v>#REF!</v>
      </c>
      <c r="R33" s="114" t="e">
        <f>+#REF!*R$4/R$3</f>
        <v>#REF!</v>
      </c>
      <c r="S33" s="114" t="e">
        <f>+#REF!*S$4/S$3</f>
        <v>#REF!</v>
      </c>
      <c r="T33" s="114" t="e">
        <f>+#REF!*T$4/T$3</f>
        <v>#REF!</v>
      </c>
      <c r="U33" s="127"/>
      <c r="V33" s="115" t="e">
        <f>SUM(#REF!)-SUM(G33:T33)</f>
        <v>#REF!</v>
      </c>
    </row>
    <row r="34" spans="1:22" ht="12.75">
      <c r="A34" s="110" t="s">
        <v>767</v>
      </c>
      <c r="B34" s="114" t="e">
        <f>+#REF!</f>
        <v>#REF!</v>
      </c>
      <c r="C34" s="114" t="e">
        <f>+#REF!</f>
        <v>#REF!</v>
      </c>
      <c r="D34" s="114" t="e">
        <f t="shared" si="1"/>
        <v>#REF!</v>
      </c>
      <c r="E34" s="121"/>
      <c r="F34" s="122"/>
      <c r="G34" s="114" t="e">
        <f>+#REF!*G$4/G$3</f>
        <v>#REF!</v>
      </c>
      <c r="H34" s="114" t="e">
        <f>+#REF!*H$4/H$3</f>
        <v>#REF!</v>
      </c>
      <c r="I34" s="114" t="e">
        <f>+#REF!*I$4/I$3</f>
        <v>#REF!</v>
      </c>
      <c r="J34" s="114" t="e">
        <f>+#REF!*J$4/J$3</f>
        <v>#REF!</v>
      </c>
      <c r="K34" s="114" t="e">
        <f>+#REF!*K$4/K$3</f>
        <v>#REF!</v>
      </c>
      <c r="L34" s="114" t="e">
        <f>+#REF!*L$4/L$3</f>
        <v>#REF!</v>
      </c>
      <c r="M34" s="114" t="e">
        <f>+#REF!*M$4/M$3</f>
        <v>#REF!</v>
      </c>
      <c r="N34" s="114" t="e">
        <f>+#REF!*N$4/N$3</f>
        <v>#REF!</v>
      </c>
      <c r="O34" s="114"/>
      <c r="P34" s="114" t="e">
        <f>+#REF!*P$4/P$3</f>
        <v>#REF!</v>
      </c>
      <c r="Q34" s="114" t="e">
        <f>+#REF!*Q$4/Q$3</f>
        <v>#REF!</v>
      </c>
      <c r="R34" s="114" t="e">
        <f>+#REF!*R$4/R$3</f>
        <v>#REF!</v>
      </c>
      <c r="S34" s="114" t="e">
        <f>+#REF!*S$4/S$3</f>
        <v>#REF!</v>
      </c>
      <c r="T34" s="114" t="e">
        <f>+#REF!*T$4/T$3</f>
        <v>#REF!</v>
      </c>
      <c r="U34" s="127"/>
      <c r="V34" s="115" t="e">
        <f>SUM(#REF!)-SUM(G34:T34)</f>
        <v>#REF!</v>
      </c>
    </row>
    <row r="35" spans="1:22" ht="12.75">
      <c r="A35" s="110" t="s">
        <v>768</v>
      </c>
      <c r="B35" s="114" t="e">
        <f>+#REF!</f>
        <v>#REF!</v>
      </c>
      <c r="C35" s="114" t="e">
        <f>+#REF!</f>
        <v>#REF!</v>
      </c>
      <c r="D35" s="114" t="e">
        <f t="shared" si="1"/>
        <v>#REF!</v>
      </c>
      <c r="E35" s="121"/>
      <c r="F35" s="122"/>
      <c r="G35" s="114" t="e">
        <f>+#REF!*G$4/G$3</f>
        <v>#REF!</v>
      </c>
      <c r="H35" s="114" t="e">
        <f>+#REF!*H$4/H$3</f>
        <v>#REF!</v>
      </c>
      <c r="I35" s="114" t="e">
        <f>+#REF!*I$4/I$3</f>
        <v>#REF!</v>
      </c>
      <c r="J35" s="114" t="e">
        <f>+#REF!*J$4/J$3</f>
        <v>#REF!</v>
      </c>
      <c r="K35" s="114" t="e">
        <f>+#REF!*K$4/K$3</f>
        <v>#REF!</v>
      </c>
      <c r="L35" s="114" t="e">
        <f>+#REF!*L$4/L$3</f>
        <v>#REF!</v>
      </c>
      <c r="M35" s="114" t="e">
        <f>+#REF!*M$4/M$3</f>
        <v>#REF!</v>
      </c>
      <c r="N35" s="114" t="e">
        <f>+#REF!*N$4/N$3</f>
        <v>#REF!</v>
      </c>
      <c r="O35" s="114"/>
      <c r="P35" s="114" t="e">
        <f>+#REF!*P$4/P$3</f>
        <v>#REF!</v>
      </c>
      <c r="Q35" s="114" t="e">
        <f>+#REF!*Q$4/Q$3</f>
        <v>#REF!</v>
      </c>
      <c r="R35" s="114" t="e">
        <f>+#REF!*R$4/R$3</f>
        <v>#REF!</v>
      </c>
      <c r="S35" s="114" t="e">
        <f>+#REF!*S$4/S$3</f>
        <v>#REF!</v>
      </c>
      <c r="T35" s="114" t="e">
        <f>+#REF!*T$4/T$3</f>
        <v>#REF!</v>
      </c>
      <c r="U35" s="127"/>
      <c r="V35" s="115" t="e">
        <f>SUM(#REF!)-SUM(G35:T35)</f>
        <v>#REF!</v>
      </c>
    </row>
    <row r="36" spans="1:22" ht="12.75">
      <c r="A36" s="110" t="s">
        <v>762</v>
      </c>
      <c r="B36" s="114" t="e">
        <f>+#REF!</f>
        <v>#REF!</v>
      </c>
      <c r="C36" s="114" t="e">
        <f>+#REF!</f>
        <v>#REF!</v>
      </c>
      <c r="D36" s="114" t="e">
        <f t="shared" si="1"/>
        <v>#REF!</v>
      </c>
      <c r="E36" s="121"/>
      <c r="F36" s="122"/>
      <c r="G36" s="114" t="e">
        <f>+#REF!*G$4/G$3</f>
        <v>#REF!</v>
      </c>
      <c r="H36" s="114" t="e">
        <f>+#REF!*H$4/H$3</f>
        <v>#REF!</v>
      </c>
      <c r="I36" s="114" t="e">
        <f>+#REF!*I$4/I$3</f>
        <v>#REF!</v>
      </c>
      <c r="J36" s="114" t="e">
        <f>+#REF!*J$4/J$3</f>
        <v>#REF!</v>
      </c>
      <c r="K36" s="114" t="e">
        <f>+#REF!*K$4/K$3</f>
        <v>#REF!</v>
      </c>
      <c r="L36" s="114" t="e">
        <f>+#REF!*L$4/L$3</f>
        <v>#REF!</v>
      </c>
      <c r="M36" s="114" t="e">
        <f>+#REF!*M$4/M$3</f>
        <v>#REF!</v>
      </c>
      <c r="N36" s="114" t="e">
        <f>+#REF!*N$4/N$3</f>
        <v>#REF!</v>
      </c>
      <c r="O36" s="114"/>
      <c r="P36" s="114" t="e">
        <f>+#REF!*P$4/P$3</f>
        <v>#REF!</v>
      </c>
      <c r="Q36" s="114" t="e">
        <f>+#REF!*Q$4/Q$3</f>
        <v>#REF!</v>
      </c>
      <c r="R36" s="114" t="e">
        <f>+#REF!*R$4/R$3</f>
        <v>#REF!</v>
      </c>
      <c r="S36" s="114" t="e">
        <f>+#REF!*S$4/S$3</f>
        <v>#REF!</v>
      </c>
      <c r="T36" s="114" t="e">
        <f>+#REF!*T$4/T$3</f>
        <v>#REF!</v>
      </c>
      <c r="U36" s="127"/>
      <c r="V36" s="115" t="e">
        <f>SUM(#REF!)-SUM(G36:T36)</f>
        <v>#REF!</v>
      </c>
    </row>
    <row r="37" spans="1:22" ht="12.75">
      <c r="A37" s="110"/>
      <c r="B37" s="114"/>
      <c r="C37" s="114"/>
      <c r="D37" s="114"/>
      <c r="E37" s="121"/>
      <c r="F37" s="122"/>
      <c r="G37" s="114"/>
      <c r="H37" s="114"/>
      <c r="I37" s="114"/>
      <c r="J37" s="114"/>
      <c r="K37" s="114"/>
      <c r="L37" s="114"/>
      <c r="M37" s="114"/>
      <c r="N37" s="114"/>
      <c r="O37" s="114"/>
      <c r="P37" s="114"/>
      <c r="Q37" s="114"/>
      <c r="R37" s="114"/>
      <c r="S37" s="114"/>
      <c r="T37" s="114"/>
      <c r="U37" s="127"/>
      <c r="V37" s="115"/>
    </row>
    <row r="38" spans="1:22" ht="12.75">
      <c r="A38" s="110"/>
      <c r="B38" s="114"/>
      <c r="C38" s="114"/>
      <c r="D38" s="114"/>
      <c r="E38" s="121"/>
      <c r="F38" s="122"/>
      <c r="G38" s="114"/>
      <c r="H38" s="114"/>
      <c r="I38" s="114"/>
      <c r="J38" s="114"/>
      <c r="K38" s="114"/>
      <c r="L38" s="114"/>
      <c r="M38" s="114"/>
      <c r="N38" s="114"/>
      <c r="O38" s="114"/>
      <c r="P38" s="114"/>
      <c r="Q38" s="114"/>
      <c r="R38" s="114"/>
      <c r="S38" s="114"/>
      <c r="T38" s="114"/>
      <c r="U38" s="127"/>
      <c r="V38" s="115"/>
    </row>
    <row r="39" spans="1:22" ht="12.75">
      <c r="A39" s="110"/>
      <c r="B39" s="114"/>
      <c r="C39" s="114"/>
      <c r="D39" s="114"/>
      <c r="E39" s="121"/>
      <c r="F39" s="122"/>
      <c r="G39" s="114"/>
      <c r="H39" s="114"/>
      <c r="I39" s="114"/>
      <c r="J39" s="114"/>
      <c r="K39" s="114"/>
      <c r="L39" s="114"/>
      <c r="M39" s="114"/>
      <c r="N39" s="114"/>
      <c r="O39" s="114"/>
      <c r="P39" s="114"/>
      <c r="Q39" s="114"/>
      <c r="R39" s="114"/>
      <c r="S39" s="114"/>
      <c r="T39" s="114"/>
      <c r="U39" s="127"/>
      <c r="V39" s="115"/>
    </row>
    <row r="40" spans="1:22" ht="12.75">
      <c r="A40" s="110" t="s">
        <v>763</v>
      </c>
      <c r="B40" s="114" t="e">
        <f>+#REF!</f>
        <v>#REF!</v>
      </c>
      <c r="C40" s="114" t="e">
        <f>+#REF!</f>
        <v>#REF!</v>
      </c>
      <c r="D40" s="114" t="e">
        <f t="shared" si="1"/>
        <v>#REF!</v>
      </c>
      <c r="E40" s="121"/>
      <c r="F40" s="122"/>
      <c r="G40" s="114" t="e">
        <f>+#REF!*G$4/G$3</f>
        <v>#REF!</v>
      </c>
      <c r="H40" s="114" t="e">
        <f>+#REF!*H$4/H$3</f>
        <v>#REF!</v>
      </c>
      <c r="I40" s="114" t="e">
        <f>+#REF!*I$4/I$3</f>
        <v>#REF!</v>
      </c>
      <c r="J40" s="114" t="e">
        <f>+#REF!*J$4/J$3</f>
        <v>#REF!</v>
      </c>
      <c r="K40" s="114" t="e">
        <f>+#REF!*K$4/K$3</f>
        <v>#REF!</v>
      </c>
      <c r="L40" s="114" t="e">
        <f>+#REF!*L$4/L$3</f>
        <v>#REF!</v>
      </c>
      <c r="M40" s="114" t="e">
        <f>+#REF!*M$4/M$3</f>
        <v>#REF!</v>
      </c>
      <c r="N40" s="114" t="e">
        <f>+#REF!*N$4/N$3</f>
        <v>#REF!</v>
      </c>
      <c r="O40" s="114"/>
      <c r="P40" s="114" t="e">
        <f>+#REF!*P$4/P$3</f>
        <v>#REF!</v>
      </c>
      <c r="Q40" s="114" t="e">
        <f>+#REF!*Q$4/Q$3</f>
        <v>#REF!</v>
      </c>
      <c r="R40" s="114" t="e">
        <f>+#REF!*R$4/R$3</f>
        <v>#REF!</v>
      </c>
      <c r="S40" s="114" t="e">
        <f>+#REF!*S$4/S$3</f>
        <v>#REF!</v>
      </c>
      <c r="T40" s="114" t="e">
        <f>+#REF!*T$4/T$3</f>
        <v>#REF!</v>
      </c>
      <c r="U40" s="127"/>
      <c r="V40" s="115" t="e">
        <f>SUM(#REF!)-SUM(G40:T40)</f>
        <v>#REF!</v>
      </c>
    </row>
    <row r="41" spans="1:22" ht="12.75">
      <c r="A41" s="110" t="s">
        <v>843</v>
      </c>
      <c r="B41" s="114" t="e">
        <f>+#REF!</f>
        <v>#REF!</v>
      </c>
      <c r="C41" s="114" t="e">
        <f>+#REF!</f>
        <v>#REF!</v>
      </c>
      <c r="D41" s="114" t="e">
        <f t="shared" si="1"/>
        <v>#REF!</v>
      </c>
      <c r="E41" s="121"/>
      <c r="F41" s="122"/>
      <c r="G41" s="114" t="e">
        <f>+#REF!*G$4/G$3</f>
        <v>#REF!</v>
      </c>
      <c r="H41" s="114" t="e">
        <f>+#REF!*H$4/H$3</f>
        <v>#REF!</v>
      </c>
      <c r="I41" s="114" t="e">
        <f>+#REF!*I$4/I$3</f>
        <v>#REF!</v>
      </c>
      <c r="J41" s="114" t="e">
        <f>+#REF!*J$4/J$3</f>
        <v>#REF!</v>
      </c>
      <c r="K41" s="114" t="e">
        <f>+#REF!*K$4/K$3</f>
        <v>#REF!</v>
      </c>
      <c r="L41" s="114" t="e">
        <f>+#REF!*L$4/L$3</f>
        <v>#REF!</v>
      </c>
      <c r="M41" s="114" t="e">
        <f>+#REF!*M$4/M$3</f>
        <v>#REF!</v>
      </c>
      <c r="N41" s="114" t="e">
        <f>+#REF!*N$4/N$3</f>
        <v>#REF!</v>
      </c>
      <c r="O41" s="114"/>
      <c r="P41" s="114" t="e">
        <f>+#REF!*P$4/P$3</f>
        <v>#REF!</v>
      </c>
      <c r="Q41" s="114" t="e">
        <f>+#REF!*Q$4/Q$3</f>
        <v>#REF!</v>
      </c>
      <c r="R41" s="114" t="e">
        <f>+#REF!*R$4/R$3</f>
        <v>#REF!</v>
      </c>
      <c r="S41" s="114" t="e">
        <f>+#REF!*S$4/S$3</f>
        <v>#REF!</v>
      </c>
      <c r="T41" s="114" t="e">
        <f>+#REF!*T$4/T$3</f>
        <v>#REF!</v>
      </c>
      <c r="U41" s="127"/>
      <c r="V41" s="115" t="e">
        <f>SUM(#REF!)-SUM(G41:T41)</f>
        <v>#REF!</v>
      </c>
    </row>
    <row r="42" spans="1:22" ht="12.75">
      <c r="A42" s="110" t="s">
        <v>869</v>
      </c>
      <c r="B42" s="114" t="e">
        <f>+#REF!</f>
        <v>#REF!</v>
      </c>
      <c r="C42" s="114" t="e">
        <f>+#REF!</f>
        <v>#REF!</v>
      </c>
      <c r="D42" s="114" t="e">
        <f t="shared" si="1"/>
        <v>#REF!</v>
      </c>
      <c r="E42" s="121"/>
      <c r="F42" s="122"/>
      <c r="G42" s="114" t="e">
        <f>+#REF!*G$4/G$3</f>
        <v>#REF!</v>
      </c>
      <c r="H42" s="114" t="e">
        <f>+#REF!*H$4/H$3</f>
        <v>#REF!</v>
      </c>
      <c r="I42" s="114" t="e">
        <f>+#REF!*I$4/I$3</f>
        <v>#REF!</v>
      </c>
      <c r="J42" s="114" t="e">
        <f>+#REF!*J$4/J$3</f>
        <v>#REF!</v>
      </c>
      <c r="K42" s="114" t="e">
        <f>+#REF!*K$4/K$3</f>
        <v>#REF!</v>
      </c>
      <c r="L42" s="114" t="e">
        <f>+#REF!*L$4/L$3</f>
        <v>#REF!</v>
      </c>
      <c r="M42" s="114" t="e">
        <f>+#REF!*M$4/M$3</f>
        <v>#REF!</v>
      </c>
      <c r="N42" s="114" t="e">
        <f>+#REF!*N$4/N$3</f>
        <v>#REF!</v>
      </c>
      <c r="O42" s="114"/>
      <c r="P42" s="114" t="e">
        <f>+#REF!*P$4/P$3</f>
        <v>#REF!</v>
      </c>
      <c r="Q42" s="114" t="e">
        <f>+#REF!*Q$4/Q$3</f>
        <v>#REF!</v>
      </c>
      <c r="R42" s="114" t="e">
        <f>+#REF!*R$4/R$3</f>
        <v>#REF!</v>
      </c>
      <c r="S42" s="114" t="e">
        <f>+#REF!*S$4/S$3</f>
        <v>#REF!</v>
      </c>
      <c r="T42" s="114" t="e">
        <f>+#REF!*T$4/T$3</f>
        <v>#REF!</v>
      </c>
      <c r="U42" s="127"/>
      <c r="V42" s="115" t="e">
        <f>SUM(#REF!)-SUM(G42:T42)</f>
        <v>#REF!</v>
      </c>
    </row>
    <row r="43" spans="1:22" ht="12.75">
      <c r="A43" s="110" t="s">
        <v>787</v>
      </c>
      <c r="B43" s="114" t="e">
        <f>+#REF!</f>
        <v>#REF!</v>
      </c>
      <c r="C43" s="114" t="e">
        <f>+#REF!</f>
        <v>#REF!</v>
      </c>
      <c r="D43" s="114" t="e">
        <f t="shared" si="1"/>
        <v>#REF!</v>
      </c>
      <c r="E43" s="121"/>
      <c r="F43" s="122"/>
      <c r="G43" s="114" t="e">
        <f>+#REF!*G$4/G$3</f>
        <v>#REF!</v>
      </c>
      <c r="H43" s="114" t="e">
        <f>+#REF!*H$4/H$3</f>
        <v>#REF!</v>
      </c>
      <c r="I43" s="114" t="e">
        <f>+#REF!*I$4/I$3</f>
        <v>#REF!</v>
      </c>
      <c r="J43" s="114" t="e">
        <f>+#REF!*J$4/J$3</f>
        <v>#REF!</v>
      </c>
      <c r="K43" s="114" t="e">
        <f>+#REF!*K$4/K$3</f>
        <v>#REF!</v>
      </c>
      <c r="L43" s="114" t="e">
        <f>+#REF!*L$4/L$3</f>
        <v>#REF!</v>
      </c>
      <c r="M43" s="114" t="e">
        <f>+#REF!*M$4/M$3</f>
        <v>#REF!</v>
      </c>
      <c r="N43" s="114" t="e">
        <f>+#REF!*N$4/N$3</f>
        <v>#REF!</v>
      </c>
      <c r="O43" s="114"/>
      <c r="P43" s="114" t="e">
        <f>+#REF!*P$4/P$3</f>
        <v>#REF!</v>
      </c>
      <c r="Q43" s="114" t="e">
        <f>+#REF!*Q$4/Q$3</f>
        <v>#REF!</v>
      </c>
      <c r="R43" s="114" t="e">
        <f>+#REF!*R$4/R$3</f>
        <v>#REF!</v>
      </c>
      <c r="S43" s="114" t="e">
        <f>+#REF!*S$4/S$3</f>
        <v>#REF!</v>
      </c>
      <c r="T43" s="114" t="e">
        <f>+#REF!*T$4/T$3</f>
        <v>#REF!</v>
      </c>
      <c r="U43" s="127"/>
      <c r="V43" s="115" t="e">
        <f>SUM(#REF!)-SUM(G43:T43)</f>
        <v>#REF!</v>
      </c>
    </row>
    <row r="44" spans="1:22" ht="12.75">
      <c r="A44" s="110" t="s">
        <v>742</v>
      </c>
      <c r="B44" s="114" t="e">
        <f>+#REF!</f>
        <v>#REF!</v>
      </c>
      <c r="C44" s="114" t="e">
        <f>+#REF!</f>
        <v>#REF!</v>
      </c>
      <c r="D44" s="114" t="e">
        <f t="shared" si="1"/>
        <v>#REF!</v>
      </c>
      <c r="E44" s="121"/>
      <c r="F44" s="122"/>
      <c r="G44" s="114" t="e">
        <f>+#REF!*G$4/G$3</f>
        <v>#REF!</v>
      </c>
      <c r="H44" s="114" t="e">
        <f>+#REF!*H$4/H$3</f>
        <v>#REF!</v>
      </c>
      <c r="I44" s="114" t="e">
        <f>+#REF!*I$4/I$3</f>
        <v>#REF!</v>
      </c>
      <c r="J44" s="114" t="e">
        <f>+#REF!*J$4/J$3</f>
        <v>#REF!</v>
      </c>
      <c r="K44" s="114" t="e">
        <f>+#REF!*K$4/K$3</f>
        <v>#REF!</v>
      </c>
      <c r="L44" s="114" t="e">
        <f>+#REF!*L$4/L$3</f>
        <v>#REF!</v>
      </c>
      <c r="M44" s="114" t="e">
        <f>+#REF!*M$4/M$3</f>
        <v>#REF!</v>
      </c>
      <c r="N44" s="114" t="e">
        <f>+#REF!*N$4/N$3</f>
        <v>#REF!</v>
      </c>
      <c r="O44" s="114"/>
      <c r="P44" s="114" t="e">
        <f>+#REF!*P$4/P$3</f>
        <v>#REF!</v>
      </c>
      <c r="Q44" s="114" t="e">
        <f>+#REF!*Q$4/Q$3</f>
        <v>#REF!</v>
      </c>
      <c r="R44" s="114" t="e">
        <f>+#REF!*R$4/R$3</f>
        <v>#REF!</v>
      </c>
      <c r="S44" s="114" t="e">
        <f>+#REF!*S$4/S$3</f>
        <v>#REF!</v>
      </c>
      <c r="T44" s="114" t="e">
        <f>+#REF!*T$4/T$3</f>
        <v>#REF!</v>
      </c>
      <c r="U44" s="127"/>
      <c r="V44" s="115" t="e">
        <f>SUM(#REF!)-SUM(G44:T44)</f>
        <v>#REF!</v>
      </c>
    </row>
    <row r="45" spans="1:22" ht="12.75">
      <c r="A45" s="110" t="s">
        <v>772</v>
      </c>
      <c r="B45" s="114" t="e">
        <f>+#REF!</f>
        <v>#REF!</v>
      </c>
      <c r="C45" s="114" t="e">
        <f>+#REF!</f>
        <v>#REF!</v>
      </c>
      <c r="D45" s="114" t="e">
        <f t="shared" si="1"/>
        <v>#REF!</v>
      </c>
      <c r="E45" s="121"/>
      <c r="F45" s="122"/>
      <c r="G45" s="114" t="e">
        <f>+#REF!*G$4/G$3</f>
        <v>#REF!</v>
      </c>
      <c r="H45" s="114" t="e">
        <f>+#REF!*H$4/H$3</f>
        <v>#REF!</v>
      </c>
      <c r="I45" s="114" t="e">
        <f>+#REF!*I$4/I$3</f>
        <v>#REF!</v>
      </c>
      <c r="J45" s="114" t="e">
        <f>+#REF!*J$4/J$3</f>
        <v>#REF!</v>
      </c>
      <c r="K45" s="114" t="e">
        <f>+#REF!*K$4/K$3</f>
        <v>#REF!</v>
      </c>
      <c r="L45" s="114" t="e">
        <f>+#REF!*L$4/L$3</f>
        <v>#REF!</v>
      </c>
      <c r="M45" s="114" t="e">
        <f>+#REF!*M$4/M$3</f>
        <v>#REF!</v>
      </c>
      <c r="N45" s="114" t="e">
        <f>+#REF!*N$4/N$3</f>
        <v>#REF!</v>
      </c>
      <c r="O45" s="114"/>
      <c r="P45" s="114" t="e">
        <f>+#REF!*P$4/P$3</f>
        <v>#REF!</v>
      </c>
      <c r="Q45" s="114" t="e">
        <f>+#REF!*Q$4/Q$3</f>
        <v>#REF!</v>
      </c>
      <c r="R45" s="114" t="e">
        <f>+#REF!*R$4/R$3</f>
        <v>#REF!</v>
      </c>
      <c r="S45" s="114" t="e">
        <f>+#REF!*S$4/S$3</f>
        <v>#REF!</v>
      </c>
      <c r="T45" s="114" t="e">
        <f>+#REF!*T$4/T$3</f>
        <v>#REF!</v>
      </c>
      <c r="U45" s="127"/>
      <c r="V45" s="115" t="e">
        <f>SUM(#REF!)-SUM(G45:T45)</f>
        <v>#REF!</v>
      </c>
    </row>
    <row r="46" spans="1:22" ht="12.75">
      <c r="A46" s="110" t="s">
        <v>774</v>
      </c>
      <c r="B46" s="114" t="e">
        <f>+#REF!</f>
        <v>#REF!</v>
      </c>
      <c r="C46" s="114" t="e">
        <f>+#REF!</f>
        <v>#REF!</v>
      </c>
      <c r="D46" s="114" t="e">
        <f t="shared" si="1"/>
        <v>#REF!</v>
      </c>
      <c r="E46" s="121"/>
      <c r="F46" s="122"/>
      <c r="G46" s="114" t="e">
        <f>+#REF!*G$4/G$3</f>
        <v>#REF!</v>
      </c>
      <c r="H46" s="114" t="e">
        <f>+#REF!*H$4/H$3</f>
        <v>#REF!</v>
      </c>
      <c r="I46" s="114" t="e">
        <f>+#REF!*I$4/I$3</f>
        <v>#REF!</v>
      </c>
      <c r="J46" s="114" t="e">
        <f>+#REF!*J$4/J$3</f>
        <v>#REF!</v>
      </c>
      <c r="K46" s="114" t="e">
        <f>+#REF!*K$4/K$3</f>
        <v>#REF!</v>
      </c>
      <c r="L46" s="114" t="e">
        <f>+#REF!*L$4/L$3</f>
        <v>#REF!</v>
      </c>
      <c r="M46" s="114" t="e">
        <f>+#REF!*M$4/M$3</f>
        <v>#REF!</v>
      </c>
      <c r="N46" s="114" t="e">
        <f>+#REF!*N$4/N$3</f>
        <v>#REF!</v>
      </c>
      <c r="O46" s="114"/>
      <c r="P46" s="114" t="e">
        <f>+#REF!*P$4/P$3</f>
        <v>#REF!</v>
      </c>
      <c r="Q46" s="114" t="e">
        <f>+#REF!*Q$4/Q$3</f>
        <v>#REF!</v>
      </c>
      <c r="R46" s="114" t="e">
        <f>+#REF!*R$4/R$3</f>
        <v>#REF!</v>
      </c>
      <c r="S46" s="114" t="e">
        <f>+#REF!*S$4/S$3</f>
        <v>#REF!</v>
      </c>
      <c r="T46" s="114" t="e">
        <f>+#REF!*T$4/T$3</f>
        <v>#REF!</v>
      </c>
      <c r="U46" s="127"/>
      <c r="V46" s="115" t="e">
        <f>SUM(#REF!)-SUM(G46:T46)</f>
        <v>#REF!</v>
      </c>
    </row>
    <row r="47" spans="1:22" ht="12.75">
      <c r="A47" s="110" t="s">
        <v>775</v>
      </c>
      <c r="B47" s="114" t="e">
        <f>+#REF!</f>
        <v>#REF!</v>
      </c>
      <c r="C47" s="114" t="e">
        <f>+#REF!</f>
        <v>#REF!</v>
      </c>
      <c r="D47" s="114" t="e">
        <f t="shared" si="1"/>
        <v>#REF!</v>
      </c>
      <c r="E47" s="121"/>
      <c r="F47" s="122"/>
      <c r="G47" s="114" t="e">
        <f>+#REF!*G$4/G$3</f>
        <v>#REF!</v>
      </c>
      <c r="H47" s="114" t="e">
        <f>+#REF!*H$4/H$3</f>
        <v>#REF!</v>
      </c>
      <c r="I47" s="114" t="e">
        <f>+#REF!*I$4/I$3</f>
        <v>#REF!</v>
      </c>
      <c r="J47" s="114" t="e">
        <f>+#REF!*J$4/J$3</f>
        <v>#REF!</v>
      </c>
      <c r="K47" s="114" t="e">
        <f>+#REF!*K$4/K$3</f>
        <v>#REF!</v>
      </c>
      <c r="L47" s="114" t="e">
        <f>+#REF!*L$4/L$3</f>
        <v>#REF!</v>
      </c>
      <c r="M47" s="114" t="e">
        <f>+#REF!*M$4/M$3</f>
        <v>#REF!</v>
      </c>
      <c r="N47" s="114" t="e">
        <f>+#REF!*N$4/N$3</f>
        <v>#REF!</v>
      </c>
      <c r="O47" s="114"/>
      <c r="P47" s="114" t="e">
        <f>+#REF!*P$4/P$3</f>
        <v>#REF!</v>
      </c>
      <c r="Q47" s="114" t="e">
        <f>+#REF!*Q$4/Q$3</f>
        <v>#REF!</v>
      </c>
      <c r="R47" s="114" t="e">
        <f>+#REF!*R$4/R$3</f>
        <v>#REF!</v>
      </c>
      <c r="S47" s="114" t="e">
        <f>+#REF!*S$4/S$3</f>
        <v>#REF!</v>
      </c>
      <c r="T47" s="114" t="e">
        <f>+#REF!*T$4/T$3</f>
        <v>#REF!</v>
      </c>
      <c r="U47" s="127"/>
      <c r="V47" s="115" t="e">
        <f>SUM(#REF!)-SUM(G47:T47)</f>
        <v>#REF!</v>
      </c>
    </row>
    <row r="48" spans="1:22" ht="12.75">
      <c r="A48" s="110" t="s">
        <v>759</v>
      </c>
      <c r="B48" s="114" t="e">
        <f>+#REF!</f>
        <v>#REF!</v>
      </c>
      <c r="C48" s="114" t="e">
        <f>+#REF!</f>
        <v>#REF!</v>
      </c>
      <c r="D48" s="114" t="e">
        <f t="shared" si="1"/>
        <v>#REF!</v>
      </c>
      <c r="E48" s="121"/>
      <c r="F48" s="122"/>
      <c r="G48" s="114" t="e">
        <f>+#REF!*G$4/G$3</f>
        <v>#REF!</v>
      </c>
      <c r="H48" s="114" t="e">
        <f>+#REF!*H$4/H$3</f>
        <v>#REF!</v>
      </c>
      <c r="I48" s="114" t="e">
        <f>+#REF!*I$4/I$3</f>
        <v>#REF!</v>
      </c>
      <c r="J48" s="114" t="e">
        <f>+#REF!*J$4/J$3</f>
        <v>#REF!</v>
      </c>
      <c r="K48" s="114" t="e">
        <f>+#REF!*K$4/K$3</f>
        <v>#REF!</v>
      </c>
      <c r="L48" s="114" t="e">
        <f>+#REF!*L$4/L$3</f>
        <v>#REF!</v>
      </c>
      <c r="M48" s="114" t="e">
        <f>+#REF!*M$4/M$3</f>
        <v>#REF!</v>
      </c>
      <c r="N48" s="114" t="e">
        <f>+#REF!*N$4/N$3</f>
        <v>#REF!</v>
      </c>
      <c r="O48" s="114"/>
      <c r="P48" s="114" t="e">
        <f>+#REF!*P$4/P$3</f>
        <v>#REF!</v>
      </c>
      <c r="Q48" s="114" t="e">
        <f>+#REF!*Q$4/Q$3</f>
        <v>#REF!</v>
      </c>
      <c r="R48" s="114" t="e">
        <f>+#REF!*R$4/R$3</f>
        <v>#REF!</v>
      </c>
      <c r="S48" s="114" t="e">
        <f>+#REF!*S$4/S$3</f>
        <v>#REF!</v>
      </c>
      <c r="T48" s="114" t="e">
        <f>+#REF!*T$4/T$3</f>
        <v>#REF!</v>
      </c>
      <c r="U48" s="127"/>
      <c r="V48" s="115" t="e">
        <f>SUM(#REF!)-SUM(G48:T48)</f>
        <v>#REF!</v>
      </c>
    </row>
    <row r="49" spans="1:22" ht="12.75">
      <c r="A49" s="110" t="s">
        <v>760</v>
      </c>
      <c r="B49" s="114" t="e">
        <f>+#REF!</f>
        <v>#REF!</v>
      </c>
      <c r="C49" s="114" t="e">
        <f>+#REF!</f>
        <v>#REF!</v>
      </c>
      <c r="D49" s="114" t="e">
        <f t="shared" si="1"/>
        <v>#REF!</v>
      </c>
      <c r="E49" s="121"/>
      <c r="F49" s="122"/>
      <c r="G49" s="114" t="e">
        <f>+#REF!*G$4/G$3</f>
        <v>#REF!</v>
      </c>
      <c r="H49" s="114" t="e">
        <f>+#REF!*H$4/H$3</f>
        <v>#REF!</v>
      </c>
      <c r="I49" s="114" t="e">
        <f>+#REF!*I$4/I$3</f>
        <v>#REF!</v>
      </c>
      <c r="J49" s="114" t="e">
        <f>+#REF!*J$4/J$3</f>
        <v>#REF!</v>
      </c>
      <c r="K49" s="114" t="e">
        <f>+#REF!*K$4/K$3</f>
        <v>#REF!</v>
      </c>
      <c r="L49" s="114" t="e">
        <f>+#REF!*L$4/L$3</f>
        <v>#REF!</v>
      </c>
      <c r="M49" s="114" t="e">
        <f>+#REF!*M$4/M$3</f>
        <v>#REF!</v>
      </c>
      <c r="N49" s="114" t="e">
        <f>+#REF!*N$4/N$3</f>
        <v>#REF!</v>
      </c>
      <c r="O49" s="114"/>
      <c r="P49" s="114" t="e">
        <f>+#REF!*P$4/P$3</f>
        <v>#REF!</v>
      </c>
      <c r="Q49" s="114" t="e">
        <f>+#REF!*Q$4/Q$3</f>
        <v>#REF!</v>
      </c>
      <c r="R49" s="114" t="e">
        <f>+#REF!*R$4/R$3</f>
        <v>#REF!</v>
      </c>
      <c r="S49" s="114" t="e">
        <f>+#REF!*S$4/S$3</f>
        <v>#REF!</v>
      </c>
      <c r="T49" s="114" t="e">
        <f>+#REF!*T$4/T$3</f>
        <v>#REF!</v>
      </c>
      <c r="U49" s="127"/>
      <c r="V49" s="115" t="e">
        <f>SUM(#REF!)-SUM(G49:T49)</f>
        <v>#REF!</v>
      </c>
    </row>
    <row r="50" spans="1:22" ht="12.75">
      <c r="A50" s="110" t="s">
        <v>830</v>
      </c>
      <c r="B50" s="114" t="e">
        <f>+#REF!</f>
        <v>#REF!</v>
      </c>
      <c r="C50" s="114" t="e">
        <f>+#REF!</f>
        <v>#REF!</v>
      </c>
      <c r="D50" s="114" t="e">
        <f t="shared" si="1"/>
        <v>#REF!</v>
      </c>
      <c r="E50" s="121"/>
      <c r="F50" s="122"/>
      <c r="G50" s="114" t="e">
        <f>+#REF!*G$4/G$3</f>
        <v>#REF!</v>
      </c>
      <c r="H50" s="114" t="e">
        <f>+#REF!*H$4/H$3</f>
        <v>#REF!</v>
      </c>
      <c r="I50" s="114" t="e">
        <f>+#REF!*I$4/I$3</f>
        <v>#REF!</v>
      </c>
      <c r="J50" s="114" t="e">
        <f>+#REF!*J$4/J$3</f>
        <v>#REF!</v>
      </c>
      <c r="K50" s="114" t="e">
        <f>+#REF!*K$4/K$3</f>
        <v>#REF!</v>
      </c>
      <c r="L50" s="114" t="e">
        <f>+#REF!*L$4/L$3</f>
        <v>#REF!</v>
      </c>
      <c r="M50" s="114" t="e">
        <f>+#REF!*M$4/M$3</f>
        <v>#REF!</v>
      </c>
      <c r="N50" s="114" t="e">
        <f>+#REF!*N$4/N$3</f>
        <v>#REF!</v>
      </c>
      <c r="O50" s="114"/>
      <c r="P50" s="114" t="e">
        <f>+#REF!*P$4/P$3</f>
        <v>#REF!</v>
      </c>
      <c r="Q50" s="114" t="e">
        <f>+#REF!*Q$4/Q$3</f>
        <v>#REF!</v>
      </c>
      <c r="R50" s="114" t="e">
        <f>+#REF!*R$4/R$3</f>
        <v>#REF!</v>
      </c>
      <c r="S50" s="114" t="e">
        <f>+#REF!*S$4/S$3</f>
        <v>#REF!</v>
      </c>
      <c r="T50" s="114" t="e">
        <f>+#REF!*T$4/T$3</f>
        <v>#REF!</v>
      </c>
      <c r="U50" s="127"/>
      <c r="V50" s="115" t="e">
        <f>SUM(#REF!)-SUM(G50:T50)</f>
        <v>#REF!</v>
      </c>
    </row>
    <row r="51" spans="1:22" ht="12.75">
      <c r="A51" s="110" t="s">
        <v>751</v>
      </c>
      <c r="B51" s="114" t="e">
        <f>+#REF!</f>
        <v>#REF!</v>
      </c>
      <c r="C51" s="114" t="e">
        <f>+#REF!</f>
        <v>#REF!</v>
      </c>
      <c r="D51" s="114" t="e">
        <f t="shared" si="1"/>
        <v>#REF!</v>
      </c>
      <c r="E51" s="121"/>
      <c r="F51" s="122"/>
      <c r="G51" s="114" t="e">
        <f>+#REF!*G$4/G$3</f>
        <v>#REF!</v>
      </c>
      <c r="H51" s="114" t="e">
        <f>+#REF!*H$4/H$3</f>
        <v>#REF!</v>
      </c>
      <c r="I51" s="114" t="e">
        <f>+#REF!*I$4/I$3</f>
        <v>#REF!</v>
      </c>
      <c r="J51" s="114" t="e">
        <f>+#REF!*J$4/J$3</f>
        <v>#REF!</v>
      </c>
      <c r="K51" s="114" t="e">
        <f>+#REF!*K$4/K$3</f>
        <v>#REF!</v>
      </c>
      <c r="L51" s="114" t="e">
        <f>+#REF!*L$4/L$3</f>
        <v>#REF!</v>
      </c>
      <c r="M51" s="114" t="e">
        <f>+#REF!*M$4/M$3</f>
        <v>#REF!</v>
      </c>
      <c r="N51" s="114" t="e">
        <f>+#REF!*N$4/N$3</f>
        <v>#REF!</v>
      </c>
      <c r="O51" s="114"/>
      <c r="P51" s="114" t="e">
        <f>+#REF!*P$4/P$3</f>
        <v>#REF!</v>
      </c>
      <c r="Q51" s="114" t="e">
        <f>+#REF!*Q$4/Q$3</f>
        <v>#REF!</v>
      </c>
      <c r="R51" s="114" t="e">
        <f>+#REF!*R$4/R$3</f>
        <v>#REF!</v>
      </c>
      <c r="S51" s="114" t="e">
        <f>+#REF!*S$4/S$3</f>
        <v>#REF!</v>
      </c>
      <c r="T51" s="114" t="e">
        <f>+#REF!*T$4/T$3</f>
        <v>#REF!</v>
      </c>
      <c r="U51" s="127"/>
      <c r="V51" s="115" t="e">
        <f>SUM(#REF!)-SUM(G51:T51)</f>
        <v>#REF!</v>
      </c>
    </row>
    <row r="52" spans="1:22" ht="12.75">
      <c r="A52" s="110" t="s">
        <v>826</v>
      </c>
      <c r="B52" s="114" t="e">
        <f>+#REF!</f>
        <v>#REF!</v>
      </c>
      <c r="C52" s="114" t="e">
        <f>+#REF!</f>
        <v>#REF!</v>
      </c>
      <c r="D52" s="114" t="e">
        <f t="shared" si="1"/>
        <v>#REF!</v>
      </c>
      <c r="E52" s="121"/>
      <c r="F52" s="122"/>
      <c r="G52" s="114" t="e">
        <f>+#REF!*G$4/G$3</f>
        <v>#REF!</v>
      </c>
      <c r="H52" s="114" t="e">
        <f>+#REF!*H$4/H$3</f>
        <v>#REF!</v>
      </c>
      <c r="I52" s="114" t="e">
        <f>+#REF!*I$4/I$3</f>
        <v>#REF!</v>
      </c>
      <c r="J52" s="114" t="e">
        <f>+#REF!*J$4/J$3</f>
        <v>#REF!</v>
      </c>
      <c r="K52" s="114" t="e">
        <f>+#REF!*K$4/K$3</f>
        <v>#REF!</v>
      </c>
      <c r="L52" s="114" t="e">
        <f>+#REF!*L$4/L$3</f>
        <v>#REF!</v>
      </c>
      <c r="M52" s="114" t="e">
        <f>+#REF!*M$4/M$3</f>
        <v>#REF!</v>
      </c>
      <c r="N52" s="114" t="e">
        <f>+#REF!*N$4/N$3</f>
        <v>#REF!</v>
      </c>
      <c r="O52" s="114"/>
      <c r="P52" s="114" t="e">
        <f>+#REF!*P$4/P$3</f>
        <v>#REF!</v>
      </c>
      <c r="Q52" s="114" t="e">
        <f>+#REF!*Q$4/Q$3</f>
        <v>#REF!</v>
      </c>
      <c r="R52" s="114" t="e">
        <f>+#REF!*R$4/R$3</f>
        <v>#REF!</v>
      </c>
      <c r="S52" s="114" t="e">
        <f>+#REF!*S$4/S$3</f>
        <v>#REF!</v>
      </c>
      <c r="T52" s="114" t="e">
        <f>+#REF!*T$4/T$3</f>
        <v>#REF!</v>
      </c>
      <c r="U52" s="127"/>
      <c r="V52" s="115" t="e">
        <f>SUM(#REF!)-SUM(G52:T52)</f>
        <v>#REF!</v>
      </c>
    </row>
    <row r="53" spans="1:22" ht="12.75">
      <c r="A53" s="110" t="s">
        <v>853</v>
      </c>
      <c r="B53" s="114" t="e">
        <f>+#REF!</f>
        <v>#REF!</v>
      </c>
      <c r="C53" s="114" t="e">
        <f>+#REF!</f>
        <v>#REF!</v>
      </c>
      <c r="D53" s="114" t="e">
        <f t="shared" si="1"/>
        <v>#REF!</v>
      </c>
      <c r="E53" s="121"/>
      <c r="F53" s="122"/>
      <c r="G53" s="114" t="e">
        <f>+#REF!*G$4/G$3</f>
        <v>#REF!</v>
      </c>
      <c r="H53" s="114" t="e">
        <f>+#REF!*H$4/H$3</f>
        <v>#REF!</v>
      </c>
      <c r="I53" s="114" t="e">
        <f>+#REF!*I$4/I$3</f>
        <v>#REF!</v>
      </c>
      <c r="J53" s="114" t="e">
        <f>+#REF!*J$4/J$3</f>
        <v>#REF!</v>
      </c>
      <c r="K53" s="114" t="e">
        <f>+#REF!*K$4/K$3</f>
        <v>#REF!</v>
      </c>
      <c r="L53" s="114" t="e">
        <f>+#REF!*L$4/L$3</f>
        <v>#REF!</v>
      </c>
      <c r="M53" s="114" t="e">
        <f>+#REF!*M$4/M$3</f>
        <v>#REF!</v>
      </c>
      <c r="N53" s="114" t="e">
        <f>+#REF!*N$4/N$3</f>
        <v>#REF!</v>
      </c>
      <c r="O53" s="114"/>
      <c r="P53" s="114" t="e">
        <f>+#REF!*P$4/P$3</f>
        <v>#REF!</v>
      </c>
      <c r="Q53" s="114" t="e">
        <f>+#REF!*Q$4/Q$3</f>
        <v>#REF!</v>
      </c>
      <c r="R53" s="114" t="e">
        <f>+#REF!*R$4/R$3</f>
        <v>#REF!</v>
      </c>
      <c r="S53" s="114" t="e">
        <f>+#REF!*S$4/S$3</f>
        <v>#REF!</v>
      </c>
      <c r="T53" s="114" t="e">
        <f>+#REF!*T$4/T$3</f>
        <v>#REF!</v>
      </c>
      <c r="U53" s="127"/>
      <c r="V53" s="115" t="e">
        <f>SUM(#REF!)-SUM(G53:T53)</f>
        <v>#REF!</v>
      </c>
    </row>
    <row r="54" spans="1:22" ht="12.75">
      <c r="A54" s="110" t="s">
        <v>769</v>
      </c>
      <c r="B54" s="114" t="e">
        <f>+#REF!</f>
        <v>#REF!</v>
      </c>
      <c r="C54" s="114" t="e">
        <f>+#REF!</f>
        <v>#REF!</v>
      </c>
      <c r="D54" s="114" t="e">
        <f t="shared" si="1"/>
        <v>#REF!</v>
      </c>
      <c r="E54" s="121"/>
      <c r="F54" s="122"/>
      <c r="G54" s="114" t="e">
        <f>+#REF!*G$4/G$3</f>
        <v>#REF!</v>
      </c>
      <c r="H54" s="114" t="e">
        <f>+#REF!*H$4/H$3</f>
        <v>#REF!</v>
      </c>
      <c r="I54" s="114" t="e">
        <f>+#REF!*I$4/I$3</f>
        <v>#REF!</v>
      </c>
      <c r="J54" s="114" t="e">
        <f>+#REF!*J$4/J$3</f>
        <v>#REF!</v>
      </c>
      <c r="K54" s="114" t="e">
        <f>+#REF!*K$4/K$3</f>
        <v>#REF!</v>
      </c>
      <c r="L54" s="114" t="e">
        <f>+#REF!*L$4/L$3</f>
        <v>#REF!</v>
      </c>
      <c r="M54" s="114" t="e">
        <f>+#REF!*M$4/M$3</f>
        <v>#REF!</v>
      </c>
      <c r="N54" s="114" t="e">
        <f>+#REF!*N$4/N$3</f>
        <v>#REF!</v>
      </c>
      <c r="O54" s="114"/>
      <c r="P54" s="114" t="e">
        <f>+#REF!*P$4/P$3</f>
        <v>#REF!</v>
      </c>
      <c r="Q54" s="114" t="e">
        <f>+#REF!*Q$4/Q$3</f>
        <v>#REF!</v>
      </c>
      <c r="R54" s="114" t="e">
        <f>+#REF!*R$4/R$3</f>
        <v>#REF!</v>
      </c>
      <c r="S54" s="114" t="e">
        <f>+#REF!*S$4/S$3</f>
        <v>#REF!</v>
      </c>
      <c r="T54" s="114" t="e">
        <f>+#REF!*T$4/T$3</f>
        <v>#REF!</v>
      </c>
      <c r="U54" s="127"/>
      <c r="V54" s="115" t="e">
        <f>SUM(#REF!)-SUM(G54:T54)</f>
        <v>#REF!</v>
      </c>
    </row>
    <row r="55" spans="1:22" ht="12.75">
      <c r="A55" s="110" t="s">
        <v>727</v>
      </c>
      <c r="B55" s="114" t="e">
        <f>+#REF!</f>
        <v>#REF!</v>
      </c>
      <c r="C55" s="114" t="e">
        <f>+#REF!</f>
        <v>#REF!</v>
      </c>
      <c r="D55" s="114" t="e">
        <f t="shared" si="1"/>
        <v>#REF!</v>
      </c>
      <c r="E55" s="121"/>
      <c r="F55" s="122"/>
      <c r="G55" s="114" t="e">
        <f>+#REF!*G$4/G$3</f>
        <v>#REF!</v>
      </c>
      <c r="H55" s="114" t="e">
        <f>+#REF!*H$4/H$3</f>
        <v>#REF!</v>
      </c>
      <c r="I55" s="114" t="e">
        <f>+#REF!*I$4/I$3</f>
        <v>#REF!</v>
      </c>
      <c r="J55" s="114" t="e">
        <f>+#REF!*J$4/J$3</f>
        <v>#REF!</v>
      </c>
      <c r="K55" s="114" t="e">
        <f>+#REF!*K$4/K$3</f>
        <v>#REF!</v>
      </c>
      <c r="L55" s="114" t="e">
        <f>+#REF!*L$4/L$3</f>
        <v>#REF!</v>
      </c>
      <c r="M55" s="114" t="e">
        <f>+#REF!*M$4/M$3</f>
        <v>#REF!</v>
      </c>
      <c r="N55" s="114" t="e">
        <f>+#REF!*N$4/N$3</f>
        <v>#REF!</v>
      </c>
      <c r="O55" s="114"/>
      <c r="P55" s="114" t="e">
        <f>+#REF!*P$4/P$3</f>
        <v>#REF!</v>
      </c>
      <c r="Q55" s="114" t="e">
        <f>+#REF!*Q$4/Q$3</f>
        <v>#REF!</v>
      </c>
      <c r="R55" s="114" t="e">
        <f>+#REF!*R$4/R$3</f>
        <v>#REF!</v>
      </c>
      <c r="S55" s="114" t="e">
        <f>+#REF!*S$4/S$3</f>
        <v>#REF!</v>
      </c>
      <c r="T55" s="114" t="e">
        <f>+#REF!*T$4/T$3</f>
        <v>#REF!</v>
      </c>
      <c r="U55" s="127"/>
      <c r="V55" s="115" t="e">
        <f>SUM(#REF!)-SUM(G55:T55)</f>
        <v>#REF!</v>
      </c>
    </row>
    <row r="56" spans="1:22" ht="12.75">
      <c r="A56" s="110" t="s">
        <v>728</v>
      </c>
      <c r="B56" s="114" t="e">
        <f>+#REF!</f>
        <v>#REF!</v>
      </c>
      <c r="C56" s="114" t="e">
        <f>+#REF!</f>
        <v>#REF!</v>
      </c>
      <c r="D56" s="114" t="e">
        <f t="shared" si="1"/>
        <v>#REF!</v>
      </c>
      <c r="E56" s="121"/>
      <c r="F56" s="122"/>
      <c r="G56" s="114" t="e">
        <f>+#REF!*G$4/G$3</f>
        <v>#REF!</v>
      </c>
      <c r="H56" s="114" t="e">
        <f>+#REF!*H$4/H$3</f>
        <v>#REF!</v>
      </c>
      <c r="I56" s="114" t="e">
        <f>+#REF!*I$4/I$3</f>
        <v>#REF!</v>
      </c>
      <c r="J56" s="114" t="e">
        <f>+#REF!*J$4/J$3</f>
        <v>#REF!</v>
      </c>
      <c r="K56" s="114" t="e">
        <f>+#REF!*K$4/K$3</f>
        <v>#REF!</v>
      </c>
      <c r="L56" s="114" t="e">
        <f>+#REF!*L$4/L$3</f>
        <v>#REF!</v>
      </c>
      <c r="M56" s="114" t="e">
        <f>+#REF!*M$4/M$3</f>
        <v>#REF!</v>
      </c>
      <c r="N56" s="114" t="e">
        <f>+#REF!*N$4/N$3</f>
        <v>#REF!</v>
      </c>
      <c r="O56" s="114"/>
      <c r="P56" s="114" t="e">
        <f>+#REF!*P$4/P$3</f>
        <v>#REF!</v>
      </c>
      <c r="Q56" s="114" t="e">
        <f>+#REF!*Q$4/Q$3</f>
        <v>#REF!</v>
      </c>
      <c r="R56" s="114" t="e">
        <f>+#REF!*R$4/R$3</f>
        <v>#REF!</v>
      </c>
      <c r="S56" s="114" t="e">
        <f>+#REF!*S$4/S$3</f>
        <v>#REF!</v>
      </c>
      <c r="T56" s="114" t="e">
        <f>+#REF!*T$4/T$3</f>
        <v>#REF!</v>
      </c>
      <c r="U56" s="127"/>
      <c r="V56" s="115" t="e">
        <f>SUM(#REF!)-SUM(G56:T56)</f>
        <v>#REF!</v>
      </c>
    </row>
    <row r="57" spans="1:22" ht="12.75">
      <c r="A57" s="110" t="s">
        <v>776</v>
      </c>
      <c r="B57" s="114" t="e">
        <f>+#REF!</f>
        <v>#REF!</v>
      </c>
      <c r="C57" s="114" t="e">
        <f>+#REF!</f>
        <v>#REF!</v>
      </c>
      <c r="D57" s="114" t="e">
        <f t="shared" si="1"/>
        <v>#REF!</v>
      </c>
      <c r="E57" s="121"/>
      <c r="F57" s="122"/>
      <c r="G57" s="114" t="e">
        <f>+#REF!*G$4/G$3</f>
        <v>#REF!</v>
      </c>
      <c r="H57" s="114" t="e">
        <f>+#REF!*H$4/H$3</f>
        <v>#REF!</v>
      </c>
      <c r="I57" s="114" t="e">
        <f>+#REF!*I$4/I$3</f>
        <v>#REF!</v>
      </c>
      <c r="J57" s="114" t="e">
        <f>+#REF!*J$4/J$3</f>
        <v>#REF!</v>
      </c>
      <c r="K57" s="114" t="e">
        <f>+#REF!*K$4/K$3</f>
        <v>#REF!</v>
      </c>
      <c r="L57" s="114" t="e">
        <f>+#REF!*L$4/L$3</f>
        <v>#REF!</v>
      </c>
      <c r="M57" s="114" t="e">
        <f>+#REF!*M$4/M$3</f>
        <v>#REF!</v>
      </c>
      <c r="N57" s="114" t="e">
        <f>+#REF!*N$4/N$3</f>
        <v>#REF!</v>
      </c>
      <c r="O57" s="114"/>
      <c r="P57" s="114" t="e">
        <f>+#REF!*P$4/P$3</f>
        <v>#REF!</v>
      </c>
      <c r="Q57" s="114" t="e">
        <f>+#REF!*Q$4/Q$3</f>
        <v>#REF!</v>
      </c>
      <c r="R57" s="114" t="e">
        <f>+#REF!*R$4/R$3</f>
        <v>#REF!</v>
      </c>
      <c r="S57" s="114" t="e">
        <f>+#REF!*S$4/S$3</f>
        <v>#REF!</v>
      </c>
      <c r="T57" s="114" t="e">
        <f>+#REF!*T$4/T$3</f>
        <v>#REF!</v>
      </c>
      <c r="U57" s="127"/>
      <c r="V57" s="115" t="e">
        <f>SUM(#REF!)-SUM(G57:T57)</f>
        <v>#REF!</v>
      </c>
    </row>
    <row r="58" spans="1:22" ht="12.75">
      <c r="A58" s="110" t="s">
        <v>732</v>
      </c>
      <c r="B58" s="114" t="e">
        <f>+#REF!</f>
        <v>#REF!</v>
      </c>
      <c r="C58" s="114" t="e">
        <f>+#REF!</f>
        <v>#REF!</v>
      </c>
      <c r="D58" s="114" t="e">
        <f t="shared" si="1"/>
        <v>#REF!</v>
      </c>
      <c r="E58" s="121"/>
      <c r="F58" s="122"/>
      <c r="G58" s="114" t="e">
        <f>+#REF!*G$4/G$3</f>
        <v>#REF!</v>
      </c>
      <c r="H58" s="114" t="e">
        <f>+#REF!*H$4/H$3</f>
        <v>#REF!</v>
      </c>
      <c r="I58" s="114" t="e">
        <f>+#REF!*I$4/I$3</f>
        <v>#REF!</v>
      </c>
      <c r="J58" s="114" t="e">
        <f>+#REF!*J$4/J$3</f>
        <v>#REF!</v>
      </c>
      <c r="K58" s="114" t="e">
        <f>+#REF!*K$4/K$3</f>
        <v>#REF!</v>
      </c>
      <c r="L58" s="114" t="e">
        <f>+#REF!*L$4/L$3</f>
        <v>#REF!</v>
      </c>
      <c r="M58" s="114" t="e">
        <f>+#REF!*M$4/M$3</f>
        <v>#REF!</v>
      </c>
      <c r="N58" s="114" t="e">
        <f>+#REF!*N$4/N$3</f>
        <v>#REF!</v>
      </c>
      <c r="O58" s="114"/>
      <c r="P58" s="114" t="e">
        <f>+#REF!*P$4/P$3</f>
        <v>#REF!</v>
      </c>
      <c r="Q58" s="114" t="e">
        <f>+#REF!*Q$4/Q$3</f>
        <v>#REF!</v>
      </c>
      <c r="R58" s="114" t="e">
        <f>+#REF!*R$4/R$3</f>
        <v>#REF!</v>
      </c>
      <c r="S58" s="114" t="e">
        <f>+#REF!*S$4/S$3</f>
        <v>#REF!</v>
      </c>
      <c r="T58" s="114" t="e">
        <f>+#REF!*T$4/T$3</f>
        <v>#REF!</v>
      </c>
      <c r="U58" s="127"/>
      <c r="V58" s="115" t="e">
        <f>SUM(#REF!)-SUM(G58:T58)</f>
        <v>#REF!</v>
      </c>
    </row>
    <row r="59" spans="1:22" ht="12.75">
      <c r="A59" s="110" t="s">
        <v>807</v>
      </c>
      <c r="B59" s="114" t="e">
        <f>+#REF!</f>
        <v>#REF!</v>
      </c>
      <c r="C59" s="114" t="e">
        <f>+#REF!</f>
        <v>#REF!</v>
      </c>
      <c r="D59" s="114" t="e">
        <f t="shared" si="1"/>
        <v>#REF!</v>
      </c>
      <c r="E59" s="121"/>
      <c r="F59" s="122"/>
      <c r="G59" s="114" t="e">
        <f>+#REF!*G$4/G$3</f>
        <v>#REF!</v>
      </c>
      <c r="H59" s="114" t="e">
        <f>+#REF!*H$4/H$3</f>
        <v>#REF!</v>
      </c>
      <c r="I59" s="114" t="e">
        <f>+#REF!*I$4/I$3</f>
        <v>#REF!</v>
      </c>
      <c r="J59" s="114" t="e">
        <f>+#REF!*J$4/J$3</f>
        <v>#REF!</v>
      </c>
      <c r="K59" s="114" t="e">
        <f>+#REF!*K$4/K$3</f>
        <v>#REF!</v>
      </c>
      <c r="L59" s="114" t="e">
        <f>+#REF!*L$4/L$3</f>
        <v>#REF!</v>
      </c>
      <c r="M59" s="114" t="e">
        <f>+#REF!*M$4/M$3</f>
        <v>#REF!</v>
      </c>
      <c r="N59" s="114" t="e">
        <f>+#REF!*N$4/N$3</f>
        <v>#REF!</v>
      </c>
      <c r="O59" s="114"/>
      <c r="P59" s="114" t="e">
        <f>+#REF!*P$4/P$3</f>
        <v>#REF!</v>
      </c>
      <c r="Q59" s="114" t="e">
        <f>+#REF!*Q$4/Q$3</f>
        <v>#REF!</v>
      </c>
      <c r="R59" s="114" t="e">
        <f>+#REF!*R$4/R$3</f>
        <v>#REF!</v>
      </c>
      <c r="S59" s="114" t="e">
        <f>+#REF!*S$4/S$3</f>
        <v>#REF!</v>
      </c>
      <c r="T59" s="114" t="e">
        <f>+#REF!*T$4/T$3</f>
        <v>#REF!</v>
      </c>
      <c r="U59" s="127"/>
      <c r="V59" s="115" t="e">
        <f>SUM(#REF!)-SUM(G59:T59)</f>
        <v>#REF!</v>
      </c>
    </row>
    <row r="60" spans="1:22" ht="12.75">
      <c r="A60" s="110" t="s">
        <v>739</v>
      </c>
      <c r="B60" s="114" t="e">
        <f>+#REF!</f>
        <v>#REF!</v>
      </c>
      <c r="C60" s="114" t="e">
        <f>+#REF!</f>
        <v>#REF!</v>
      </c>
      <c r="D60" s="114" t="e">
        <f t="shared" si="1"/>
        <v>#REF!</v>
      </c>
      <c r="E60" s="121"/>
      <c r="F60" s="122"/>
      <c r="G60" s="114" t="e">
        <f>+#REF!*G$4/G$3</f>
        <v>#REF!</v>
      </c>
      <c r="H60" s="114" t="e">
        <f>+#REF!*H$4/H$3</f>
        <v>#REF!</v>
      </c>
      <c r="I60" s="114" t="e">
        <f>+#REF!*I$4/I$3</f>
        <v>#REF!</v>
      </c>
      <c r="J60" s="114" t="e">
        <f>+#REF!*J$4/J$3</f>
        <v>#REF!</v>
      </c>
      <c r="K60" s="114" t="e">
        <f>+#REF!*K$4/K$3</f>
        <v>#REF!</v>
      </c>
      <c r="L60" s="114" t="e">
        <f>+#REF!*L$4/L$3</f>
        <v>#REF!</v>
      </c>
      <c r="M60" s="114" t="e">
        <f>+#REF!*M$4/M$3</f>
        <v>#REF!</v>
      </c>
      <c r="N60" s="114" t="e">
        <f>+#REF!*N$4/N$3</f>
        <v>#REF!</v>
      </c>
      <c r="O60" s="114"/>
      <c r="P60" s="114" t="e">
        <f>+#REF!*P$4/P$3</f>
        <v>#REF!</v>
      </c>
      <c r="Q60" s="114" t="e">
        <f>+#REF!*Q$4/Q$3</f>
        <v>#REF!</v>
      </c>
      <c r="R60" s="114" t="e">
        <f>+#REF!*R$4/R$3</f>
        <v>#REF!</v>
      </c>
      <c r="S60" s="114" t="e">
        <f>+#REF!*S$4/S$3</f>
        <v>#REF!</v>
      </c>
      <c r="T60" s="114" t="e">
        <f>+#REF!*T$4/T$3</f>
        <v>#REF!</v>
      </c>
      <c r="U60" s="127"/>
      <c r="V60" s="115" t="e">
        <f>SUM(#REF!)-SUM(G60:T60)</f>
        <v>#REF!</v>
      </c>
    </row>
    <row r="61" spans="1:22" ht="12.75">
      <c r="A61" s="110" t="s">
        <v>740</v>
      </c>
      <c r="B61" s="114" t="e">
        <f>+#REF!</f>
        <v>#REF!</v>
      </c>
      <c r="C61" s="114" t="e">
        <f>+#REF!</f>
        <v>#REF!</v>
      </c>
      <c r="D61" s="114" t="e">
        <f t="shared" si="1"/>
        <v>#REF!</v>
      </c>
      <c r="E61" s="121"/>
      <c r="F61" s="122"/>
      <c r="G61" s="114" t="e">
        <f>+#REF!*G$4/G$3</f>
        <v>#REF!</v>
      </c>
      <c r="H61" s="114" t="e">
        <f>+#REF!*H$4/H$3</f>
        <v>#REF!</v>
      </c>
      <c r="I61" s="114" t="e">
        <f>+#REF!*I$4/I$3</f>
        <v>#REF!</v>
      </c>
      <c r="J61" s="114" t="e">
        <f>+#REF!*J$4/J$3</f>
        <v>#REF!</v>
      </c>
      <c r="K61" s="114" t="e">
        <f>+#REF!*K$4/K$3</f>
        <v>#REF!</v>
      </c>
      <c r="L61" s="114" t="e">
        <f>+#REF!*L$4/L$3</f>
        <v>#REF!</v>
      </c>
      <c r="M61" s="114" t="e">
        <f>+#REF!*M$4/M$3</f>
        <v>#REF!</v>
      </c>
      <c r="N61" s="114" t="e">
        <f>+#REF!*N$4/N$3</f>
        <v>#REF!</v>
      </c>
      <c r="O61" s="114"/>
      <c r="P61" s="114" t="e">
        <f>+#REF!*P$4/P$3</f>
        <v>#REF!</v>
      </c>
      <c r="Q61" s="114" t="e">
        <f>+#REF!*Q$4/Q$3</f>
        <v>#REF!</v>
      </c>
      <c r="R61" s="114" t="e">
        <f>+#REF!*R$4/R$3</f>
        <v>#REF!</v>
      </c>
      <c r="S61" s="114" t="e">
        <f>+#REF!*S$4/S$3</f>
        <v>#REF!</v>
      </c>
      <c r="T61" s="114" t="e">
        <f>+#REF!*T$4/T$3</f>
        <v>#REF!</v>
      </c>
      <c r="U61" s="127"/>
      <c r="V61" s="115" t="e">
        <f>SUM(#REF!)-SUM(G61:T61)</f>
        <v>#REF!</v>
      </c>
    </row>
    <row r="62" spans="1:22" ht="12.75">
      <c r="A62" s="110" t="s">
        <v>741</v>
      </c>
      <c r="B62" s="114" t="e">
        <f>+#REF!</f>
        <v>#REF!</v>
      </c>
      <c r="C62" s="114" t="e">
        <f>+#REF!</f>
        <v>#REF!</v>
      </c>
      <c r="D62" s="114" t="e">
        <f t="shared" si="1"/>
        <v>#REF!</v>
      </c>
      <c r="E62" s="121"/>
      <c r="F62" s="122"/>
      <c r="G62" s="114" t="e">
        <f>+#REF!*G$4/G$3</f>
        <v>#REF!</v>
      </c>
      <c r="H62" s="114" t="e">
        <f>+#REF!*H$4/H$3</f>
        <v>#REF!</v>
      </c>
      <c r="I62" s="114" t="e">
        <f>+#REF!*I$4/I$3</f>
        <v>#REF!</v>
      </c>
      <c r="J62" s="114" t="e">
        <f>+#REF!*J$4/J$3</f>
        <v>#REF!</v>
      </c>
      <c r="K62" s="114" t="e">
        <f>+#REF!*K$4/K$3</f>
        <v>#REF!</v>
      </c>
      <c r="L62" s="114" t="e">
        <f>+#REF!*L$4/L$3</f>
        <v>#REF!</v>
      </c>
      <c r="M62" s="114" t="e">
        <f>+#REF!*M$4/M$3</f>
        <v>#REF!</v>
      </c>
      <c r="N62" s="114" t="e">
        <f>+#REF!*N$4/N$3</f>
        <v>#REF!</v>
      </c>
      <c r="O62" s="114"/>
      <c r="P62" s="114" t="e">
        <f>+#REF!*P$4/P$3</f>
        <v>#REF!</v>
      </c>
      <c r="Q62" s="114" t="e">
        <f>+#REF!*Q$4/Q$3</f>
        <v>#REF!</v>
      </c>
      <c r="R62" s="114" t="e">
        <f>+#REF!*R$4/R$3</f>
        <v>#REF!</v>
      </c>
      <c r="S62" s="114" t="e">
        <f>+#REF!*S$4/S$3</f>
        <v>#REF!</v>
      </c>
      <c r="T62" s="114" t="e">
        <f>+#REF!*T$4/T$3</f>
        <v>#REF!</v>
      </c>
      <c r="U62" s="127"/>
      <c r="V62" s="115" t="e">
        <f>SUM(#REF!)-SUM(G62:T62)</f>
        <v>#REF!</v>
      </c>
    </row>
    <row r="63" spans="1:22" ht="12.75">
      <c r="A63" s="110" t="s">
        <v>813</v>
      </c>
      <c r="B63" s="114" t="e">
        <f>+#REF!</f>
        <v>#REF!</v>
      </c>
      <c r="C63" s="114" t="e">
        <f>+#REF!</f>
        <v>#REF!</v>
      </c>
      <c r="D63" s="114" t="e">
        <f t="shared" si="1"/>
        <v>#REF!</v>
      </c>
      <c r="E63" s="121"/>
      <c r="F63" s="122"/>
      <c r="G63" s="114" t="e">
        <f>+#REF!*G$4/G$3</f>
        <v>#REF!</v>
      </c>
      <c r="H63" s="114" t="e">
        <f>+#REF!*H$4/H$3</f>
        <v>#REF!</v>
      </c>
      <c r="I63" s="114" t="e">
        <f>+#REF!*I$4/I$3</f>
        <v>#REF!</v>
      </c>
      <c r="J63" s="114" t="e">
        <f>+#REF!*J$4/J$3</f>
        <v>#REF!</v>
      </c>
      <c r="K63" s="114" t="e">
        <f>+#REF!*K$4/K$3</f>
        <v>#REF!</v>
      </c>
      <c r="L63" s="114" t="e">
        <f>+#REF!*L$4/L$3</f>
        <v>#REF!</v>
      </c>
      <c r="M63" s="114" t="e">
        <f>+#REF!*M$4/M$3</f>
        <v>#REF!</v>
      </c>
      <c r="N63" s="114" t="e">
        <f>+#REF!*N$4/N$3</f>
        <v>#REF!</v>
      </c>
      <c r="O63" s="114"/>
      <c r="P63" s="114" t="e">
        <f>+#REF!*P$4/P$3</f>
        <v>#REF!</v>
      </c>
      <c r="Q63" s="114" t="e">
        <f>+#REF!*Q$4/Q$3</f>
        <v>#REF!</v>
      </c>
      <c r="R63" s="114" t="e">
        <f>+#REF!*R$4/R$3</f>
        <v>#REF!</v>
      </c>
      <c r="S63" s="114" t="e">
        <f>+#REF!*S$4/S$3</f>
        <v>#REF!</v>
      </c>
      <c r="T63" s="114" t="e">
        <f>+#REF!*T$4/T$3</f>
        <v>#REF!</v>
      </c>
      <c r="U63" s="127"/>
      <c r="V63" s="115" t="e">
        <f>SUM(#REF!)-SUM(G63:T63)</f>
        <v>#REF!</v>
      </c>
    </row>
    <row r="64" spans="1:22" ht="12.75">
      <c r="A64" s="110" t="s">
        <v>733</v>
      </c>
      <c r="B64" s="114" t="e">
        <f>+#REF!</f>
        <v>#REF!</v>
      </c>
      <c r="C64" s="114" t="e">
        <f>+#REF!</f>
        <v>#REF!</v>
      </c>
      <c r="D64" s="114" t="e">
        <f t="shared" si="1"/>
        <v>#REF!</v>
      </c>
      <c r="E64" s="121"/>
      <c r="F64" s="122"/>
      <c r="G64" s="114" t="e">
        <f>+#REF!*G$4/G$3</f>
        <v>#REF!</v>
      </c>
      <c r="H64" s="114" t="e">
        <f>+#REF!*H$4/H$3</f>
        <v>#REF!</v>
      </c>
      <c r="I64" s="114" t="e">
        <f>+#REF!*I$4/I$3</f>
        <v>#REF!</v>
      </c>
      <c r="J64" s="114" t="e">
        <f>+#REF!*J$4/J$3</f>
        <v>#REF!</v>
      </c>
      <c r="K64" s="114" t="e">
        <f>+#REF!*K$4/K$3</f>
        <v>#REF!</v>
      </c>
      <c r="L64" s="114" t="e">
        <f>+#REF!*L$4/L$3</f>
        <v>#REF!</v>
      </c>
      <c r="M64" s="114" t="e">
        <f>+#REF!*M$4/M$3</f>
        <v>#REF!</v>
      </c>
      <c r="N64" s="114" t="e">
        <f>+#REF!*N$4/N$3</f>
        <v>#REF!</v>
      </c>
      <c r="O64" s="114"/>
      <c r="P64" s="114" t="e">
        <f>+#REF!*P$4/P$3</f>
        <v>#REF!</v>
      </c>
      <c r="Q64" s="114" t="e">
        <f>+#REF!*Q$4/Q$3</f>
        <v>#REF!</v>
      </c>
      <c r="R64" s="114" t="e">
        <f>+#REF!*R$4/R$3</f>
        <v>#REF!</v>
      </c>
      <c r="S64" s="114" t="e">
        <f>+#REF!*S$4/S$3</f>
        <v>#REF!</v>
      </c>
      <c r="T64" s="114" t="e">
        <f>+#REF!*T$4/T$3</f>
        <v>#REF!</v>
      </c>
      <c r="U64" s="127"/>
      <c r="V64" s="115" t="e">
        <f>SUM(#REF!)-SUM(G64:T64)</f>
        <v>#REF!</v>
      </c>
    </row>
    <row r="65" spans="1:22" ht="12.75">
      <c r="A65" s="110" t="s">
        <v>857</v>
      </c>
      <c r="B65" s="114" t="e">
        <f>+#REF!</f>
        <v>#REF!</v>
      </c>
      <c r="C65" s="114" t="e">
        <f>+#REF!</f>
        <v>#REF!</v>
      </c>
      <c r="D65" s="114" t="e">
        <f t="shared" si="1"/>
        <v>#REF!</v>
      </c>
      <c r="E65" s="121"/>
      <c r="F65" s="122"/>
      <c r="G65" s="114" t="e">
        <f>+#REF!*G$4/G$3</f>
        <v>#REF!</v>
      </c>
      <c r="H65" s="114" t="e">
        <f>+#REF!*H$4/H$3</f>
        <v>#REF!</v>
      </c>
      <c r="I65" s="114" t="e">
        <f>+#REF!*I$4/I$3</f>
        <v>#REF!</v>
      </c>
      <c r="J65" s="114" t="e">
        <f>+#REF!*J$4/J$3</f>
        <v>#REF!</v>
      </c>
      <c r="K65" s="114" t="e">
        <f>+#REF!*K$4/K$3</f>
        <v>#REF!</v>
      </c>
      <c r="L65" s="114" t="e">
        <f>+#REF!*L$4/L$3</f>
        <v>#REF!</v>
      </c>
      <c r="M65" s="114" t="e">
        <f>+#REF!*M$4/M$3</f>
        <v>#REF!</v>
      </c>
      <c r="N65" s="114" t="e">
        <f>+#REF!*N$4/N$3</f>
        <v>#REF!</v>
      </c>
      <c r="O65" s="114"/>
      <c r="P65" s="114" t="e">
        <f>+#REF!*P$4/P$3</f>
        <v>#REF!</v>
      </c>
      <c r="Q65" s="114" t="e">
        <f>+#REF!*Q$4/Q$3</f>
        <v>#REF!</v>
      </c>
      <c r="R65" s="114" t="e">
        <f>+#REF!*R$4/R$3</f>
        <v>#REF!</v>
      </c>
      <c r="S65" s="114" t="e">
        <f>+#REF!*S$4/S$3</f>
        <v>#REF!</v>
      </c>
      <c r="T65" s="114" t="e">
        <f>+#REF!*T$4/T$3</f>
        <v>#REF!</v>
      </c>
      <c r="U65" s="127"/>
      <c r="V65" s="115" t="e">
        <f>SUM(#REF!)-SUM(G65:T65)</f>
        <v>#REF!</v>
      </c>
    </row>
    <row r="66" spans="1:22" ht="12.75">
      <c r="A66" s="110" t="s">
        <v>860</v>
      </c>
      <c r="B66" s="114" t="e">
        <f>+#REF!</f>
        <v>#REF!</v>
      </c>
      <c r="C66" s="114" t="e">
        <f>+#REF!</f>
        <v>#REF!</v>
      </c>
      <c r="D66" s="114" t="e">
        <f t="shared" si="1"/>
        <v>#REF!</v>
      </c>
      <c r="E66" s="121"/>
      <c r="F66" s="122"/>
      <c r="G66" s="114" t="e">
        <f>+#REF!*G$4/G$3</f>
        <v>#REF!</v>
      </c>
      <c r="H66" s="114" t="e">
        <f>+#REF!*H$4/H$3</f>
        <v>#REF!</v>
      </c>
      <c r="I66" s="114" t="e">
        <f>+#REF!*I$4/I$3</f>
        <v>#REF!</v>
      </c>
      <c r="J66" s="114" t="e">
        <f>+#REF!*J$4/J$3</f>
        <v>#REF!</v>
      </c>
      <c r="K66" s="114" t="e">
        <f>+#REF!*K$4/K$3</f>
        <v>#REF!</v>
      </c>
      <c r="L66" s="114" t="e">
        <f>+#REF!*L$4/L$3</f>
        <v>#REF!</v>
      </c>
      <c r="M66" s="114" t="e">
        <f>+#REF!*M$4/M$3</f>
        <v>#REF!</v>
      </c>
      <c r="N66" s="114" t="e">
        <f>+#REF!*N$4/N$3</f>
        <v>#REF!</v>
      </c>
      <c r="O66" s="114"/>
      <c r="P66" s="114" t="e">
        <f>+#REF!*P$4/P$3</f>
        <v>#REF!</v>
      </c>
      <c r="Q66" s="114" t="e">
        <f>+#REF!*Q$4/Q$3</f>
        <v>#REF!</v>
      </c>
      <c r="R66" s="114" t="e">
        <f>+#REF!*R$4/R$3</f>
        <v>#REF!</v>
      </c>
      <c r="S66" s="114" t="e">
        <f>+#REF!*S$4/S$3</f>
        <v>#REF!</v>
      </c>
      <c r="T66" s="114" t="e">
        <f>+#REF!*T$4/T$3</f>
        <v>#REF!</v>
      </c>
      <c r="U66" s="127"/>
      <c r="V66" s="115" t="e">
        <f>SUM(#REF!)-SUM(G66:T66)</f>
        <v>#REF!</v>
      </c>
    </row>
    <row r="67" spans="1:22" ht="12.75">
      <c r="A67" s="110" t="s">
        <v>785</v>
      </c>
      <c r="B67" s="114" t="e">
        <f>+#REF!</f>
        <v>#REF!</v>
      </c>
      <c r="C67" s="114" t="e">
        <f>+#REF!</f>
        <v>#REF!</v>
      </c>
      <c r="D67" s="114" t="e">
        <f t="shared" si="1"/>
        <v>#REF!</v>
      </c>
      <c r="E67" s="121"/>
      <c r="F67" s="122"/>
      <c r="G67" s="114" t="e">
        <f>+#REF!*G$4/G$3</f>
        <v>#REF!</v>
      </c>
      <c r="H67" s="114" t="e">
        <f>+#REF!*H$4/H$3</f>
        <v>#REF!</v>
      </c>
      <c r="I67" s="114" t="e">
        <f>+#REF!*I$4/I$3</f>
        <v>#REF!</v>
      </c>
      <c r="J67" s="114" t="e">
        <f>+#REF!*J$4/J$3</f>
        <v>#REF!</v>
      </c>
      <c r="K67" s="114" t="e">
        <f>+#REF!*K$4/K$3</f>
        <v>#REF!</v>
      </c>
      <c r="L67" s="114" t="e">
        <f>+#REF!*L$4/L$3</f>
        <v>#REF!</v>
      </c>
      <c r="M67" s="114" t="e">
        <f>+#REF!*M$4/M$3</f>
        <v>#REF!</v>
      </c>
      <c r="N67" s="114" t="e">
        <f>+#REF!*N$4/N$3</f>
        <v>#REF!</v>
      </c>
      <c r="O67" s="114"/>
      <c r="P67" s="114" t="e">
        <f>+#REF!*P$4/P$3</f>
        <v>#REF!</v>
      </c>
      <c r="Q67" s="114" t="e">
        <f>+#REF!*Q$4/Q$3</f>
        <v>#REF!</v>
      </c>
      <c r="R67" s="114" t="e">
        <f>+#REF!*R$4/R$3</f>
        <v>#REF!</v>
      </c>
      <c r="S67" s="114" t="e">
        <f>+#REF!*S$4/S$3</f>
        <v>#REF!</v>
      </c>
      <c r="T67" s="114" t="e">
        <f>+#REF!*T$4/T$3</f>
        <v>#REF!</v>
      </c>
      <c r="U67" s="127"/>
      <c r="V67" s="115" t="e">
        <f>SUM(#REF!)-SUM(G67:T67)</f>
        <v>#REF!</v>
      </c>
    </row>
    <row r="68" spans="1:22" ht="12.75">
      <c r="A68" s="110" t="s">
        <v>800</v>
      </c>
      <c r="B68" s="114" t="e">
        <f>+#REF!</f>
        <v>#REF!</v>
      </c>
      <c r="C68" s="114" t="e">
        <f>+#REF!</f>
        <v>#REF!</v>
      </c>
      <c r="D68" s="114" t="e">
        <f t="shared" si="1"/>
        <v>#REF!</v>
      </c>
      <c r="E68" s="121"/>
      <c r="F68" s="122"/>
      <c r="G68" s="114" t="e">
        <f>+#REF!*G$4/G$3</f>
        <v>#REF!</v>
      </c>
      <c r="H68" s="114" t="e">
        <f>+#REF!*H$4/H$3</f>
        <v>#REF!</v>
      </c>
      <c r="I68" s="114" t="e">
        <f>+#REF!*I$4/I$3</f>
        <v>#REF!</v>
      </c>
      <c r="J68" s="114" t="e">
        <f>+#REF!*J$4/J$3</f>
        <v>#REF!</v>
      </c>
      <c r="K68" s="114" t="e">
        <f>+#REF!*K$4/K$3</f>
        <v>#REF!</v>
      </c>
      <c r="L68" s="114" t="e">
        <f>+#REF!*L$4/L$3</f>
        <v>#REF!</v>
      </c>
      <c r="M68" s="114" t="e">
        <f>+#REF!*M$4/M$3</f>
        <v>#REF!</v>
      </c>
      <c r="N68" s="114" t="e">
        <f>+#REF!*N$4/N$3</f>
        <v>#REF!</v>
      </c>
      <c r="O68" s="114"/>
      <c r="P68" s="114" t="e">
        <f>+#REF!*P$4/P$3</f>
        <v>#REF!</v>
      </c>
      <c r="Q68" s="114" t="e">
        <f>+#REF!*Q$4/Q$3</f>
        <v>#REF!</v>
      </c>
      <c r="R68" s="114" t="e">
        <f>+#REF!*R$4/R$3</f>
        <v>#REF!</v>
      </c>
      <c r="S68" s="114" t="e">
        <f>+#REF!*S$4/S$3</f>
        <v>#REF!</v>
      </c>
      <c r="T68" s="114" t="e">
        <f>+#REF!*T$4/T$3</f>
        <v>#REF!</v>
      </c>
      <c r="U68" s="127"/>
      <c r="V68" s="115" t="e">
        <f>SUM(#REF!)-SUM(G68:T68)</f>
        <v>#REF!</v>
      </c>
    </row>
    <row r="69" spans="1:22" ht="12.75">
      <c r="A69" s="110" t="s">
        <v>801</v>
      </c>
      <c r="B69" s="114" t="e">
        <f>+#REF!</f>
        <v>#REF!</v>
      </c>
      <c r="C69" s="114" t="e">
        <f>+#REF!</f>
        <v>#REF!</v>
      </c>
      <c r="D69" s="114" t="e">
        <f t="shared" si="1"/>
        <v>#REF!</v>
      </c>
      <c r="E69" s="121"/>
      <c r="F69" s="122"/>
      <c r="G69" s="114" t="e">
        <f>+#REF!*G$4/G$3</f>
        <v>#REF!</v>
      </c>
      <c r="H69" s="114" t="e">
        <f>+#REF!*H$4/H$3</f>
        <v>#REF!</v>
      </c>
      <c r="I69" s="114" t="e">
        <f>+#REF!*I$4/I$3</f>
        <v>#REF!</v>
      </c>
      <c r="J69" s="114" t="e">
        <f>+#REF!*J$4/J$3</f>
        <v>#REF!</v>
      </c>
      <c r="K69" s="114" t="e">
        <f>+#REF!*K$4/K$3</f>
        <v>#REF!</v>
      </c>
      <c r="L69" s="114" t="e">
        <f>+#REF!*L$4/L$3</f>
        <v>#REF!</v>
      </c>
      <c r="M69" s="114" t="e">
        <f>+#REF!*M$4/M$3</f>
        <v>#REF!</v>
      </c>
      <c r="N69" s="114" t="e">
        <f>+#REF!*N$4/N$3</f>
        <v>#REF!</v>
      </c>
      <c r="O69" s="114"/>
      <c r="P69" s="114" t="e">
        <f>+#REF!*P$4/P$3</f>
        <v>#REF!</v>
      </c>
      <c r="Q69" s="114" t="e">
        <f>+#REF!*Q$4/Q$3</f>
        <v>#REF!</v>
      </c>
      <c r="R69" s="114" t="e">
        <f>+#REF!*R$4/R$3</f>
        <v>#REF!</v>
      </c>
      <c r="S69" s="114" t="e">
        <f>+#REF!*S$4/S$3</f>
        <v>#REF!</v>
      </c>
      <c r="T69" s="114" t="e">
        <f>+#REF!*T$4/T$3</f>
        <v>#REF!</v>
      </c>
      <c r="U69" s="127"/>
      <c r="V69" s="115" t="e">
        <f>SUM(#REF!)-SUM(G69:T69)</f>
        <v>#REF!</v>
      </c>
    </row>
    <row r="70" spans="1:22" ht="12.75">
      <c r="A70" s="110"/>
      <c r="B70" s="114"/>
      <c r="C70" s="114"/>
      <c r="D70" s="114"/>
      <c r="E70" s="121"/>
      <c r="F70" s="122"/>
      <c r="G70" s="114"/>
      <c r="H70" s="114"/>
      <c r="I70" s="114"/>
      <c r="J70" s="114"/>
      <c r="K70" s="114"/>
      <c r="L70" s="114"/>
      <c r="M70" s="114"/>
      <c r="N70" s="114"/>
      <c r="O70" s="114"/>
      <c r="P70" s="114"/>
      <c r="Q70" s="114"/>
      <c r="R70" s="114"/>
      <c r="S70" s="114"/>
      <c r="T70" s="114"/>
      <c r="U70" s="127"/>
      <c r="V70" s="115"/>
    </row>
    <row r="71" spans="1:22" ht="12.75">
      <c r="A71" s="110"/>
      <c r="B71" s="114"/>
      <c r="C71" s="114"/>
      <c r="D71" s="114"/>
      <c r="E71" s="121"/>
      <c r="F71" s="122"/>
      <c r="G71" s="114"/>
      <c r="H71" s="114"/>
      <c r="I71" s="114"/>
      <c r="J71" s="114"/>
      <c r="K71" s="114"/>
      <c r="L71" s="114"/>
      <c r="M71" s="114"/>
      <c r="N71" s="114"/>
      <c r="O71" s="114"/>
      <c r="P71" s="114"/>
      <c r="Q71" s="114"/>
      <c r="R71" s="114"/>
      <c r="S71" s="114"/>
      <c r="T71" s="114"/>
      <c r="U71" s="127"/>
      <c r="V71" s="115"/>
    </row>
    <row r="72" spans="1:22" ht="12.75">
      <c r="A72" s="110" t="s">
        <v>790</v>
      </c>
      <c r="B72" s="114" t="e">
        <f>+#REF!</f>
        <v>#REF!</v>
      </c>
      <c r="C72" s="114" t="e">
        <f>+#REF!</f>
        <v>#REF!</v>
      </c>
      <c r="D72" s="114" t="e">
        <f t="shared" si="1"/>
        <v>#REF!</v>
      </c>
      <c r="E72" s="121"/>
      <c r="F72" s="122"/>
      <c r="G72" s="114" t="e">
        <f>+#REF!*G$4/G$3</f>
        <v>#REF!</v>
      </c>
      <c r="H72" s="114" t="e">
        <f>+#REF!*H$4/H$3</f>
        <v>#REF!</v>
      </c>
      <c r="I72" s="114" t="e">
        <f>+#REF!*I$4/I$3</f>
        <v>#REF!</v>
      </c>
      <c r="J72" s="114" t="e">
        <f>+#REF!*J$4/J$3</f>
        <v>#REF!</v>
      </c>
      <c r="K72" s="114" t="e">
        <f>+#REF!*K$4/K$3</f>
        <v>#REF!</v>
      </c>
      <c r="L72" s="114" t="e">
        <f>+#REF!*L$4/L$3</f>
        <v>#REF!</v>
      </c>
      <c r="M72" s="114" t="e">
        <f>+#REF!*M$4/M$3</f>
        <v>#REF!</v>
      </c>
      <c r="N72" s="114" t="e">
        <f>+#REF!*N$4/N$3</f>
        <v>#REF!</v>
      </c>
      <c r="O72" s="114"/>
      <c r="P72" s="114" t="e">
        <f>+#REF!*P$4/P$3</f>
        <v>#REF!</v>
      </c>
      <c r="Q72" s="114" t="e">
        <f>+#REF!*Q$4/Q$3</f>
        <v>#REF!</v>
      </c>
      <c r="R72" s="114" t="e">
        <f>+#REF!*R$4/R$3</f>
        <v>#REF!</v>
      </c>
      <c r="S72" s="114" t="e">
        <f>+#REF!*S$4/S$3</f>
        <v>#REF!</v>
      </c>
      <c r="T72" s="114" t="e">
        <f>+#REF!*T$4/T$3</f>
        <v>#REF!</v>
      </c>
      <c r="U72" s="127"/>
      <c r="V72" s="115" t="e">
        <f>SUM(#REF!)-SUM(G72:T72)</f>
        <v>#REF!</v>
      </c>
    </row>
    <row r="73" spans="1:22" ht="12.75">
      <c r="A73" s="110" t="s">
        <v>791</v>
      </c>
      <c r="B73" s="114" t="e">
        <f>+#REF!</f>
        <v>#REF!</v>
      </c>
      <c r="C73" s="114" t="e">
        <f>+#REF!</f>
        <v>#REF!</v>
      </c>
      <c r="D73" s="114" t="e">
        <f t="shared" si="1"/>
        <v>#REF!</v>
      </c>
      <c r="E73" s="121"/>
      <c r="F73" s="122"/>
      <c r="G73" s="114" t="e">
        <f>+#REF!*G$4/G$3</f>
        <v>#REF!</v>
      </c>
      <c r="H73" s="114" t="e">
        <f>+#REF!*H$4/H$3</f>
        <v>#REF!</v>
      </c>
      <c r="I73" s="114" t="e">
        <f>+#REF!*I$4/I$3</f>
        <v>#REF!</v>
      </c>
      <c r="J73" s="114" t="e">
        <f>+#REF!*J$4/J$3</f>
        <v>#REF!</v>
      </c>
      <c r="K73" s="114" t="e">
        <f>+#REF!*K$4/K$3</f>
        <v>#REF!</v>
      </c>
      <c r="L73" s="114" t="e">
        <f>+#REF!*L$4/L$3</f>
        <v>#REF!</v>
      </c>
      <c r="M73" s="114" t="e">
        <f>+#REF!*M$4/M$3</f>
        <v>#REF!</v>
      </c>
      <c r="N73" s="114" t="e">
        <f>+#REF!*N$4/N$3</f>
        <v>#REF!</v>
      </c>
      <c r="O73" s="114"/>
      <c r="P73" s="114" t="e">
        <f>+#REF!*P$4/P$3</f>
        <v>#REF!</v>
      </c>
      <c r="Q73" s="114" t="e">
        <f>+#REF!*Q$4/Q$3</f>
        <v>#REF!</v>
      </c>
      <c r="R73" s="114" t="e">
        <f>+#REF!*R$4/R$3</f>
        <v>#REF!</v>
      </c>
      <c r="S73" s="114" t="e">
        <f>+#REF!*S$4/S$3</f>
        <v>#REF!</v>
      </c>
      <c r="T73" s="114" t="e">
        <f>+#REF!*T$4/T$3</f>
        <v>#REF!</v>
      </c>
      <c r="U73" s="127"/>
      <c r="V73" s="115" t="e">
        <f>SUM(#REF!)-SUM(G73:T73)</f>
        <v>#REF!</v>
      </c>
    </row>
    <row r="74" spans="1:22" ht="12.75">
      <c r="A74" s="110" t="s">
        <v>736</v>
      </c>
      <c r="B74" s="114" t="e">
        <f>+#REF!</f>
        <v>#REF!</v>
      </c>
      <c r="C74" s="114" t="e">
        <f>+#REF!</f>
        <v>#REF!</v>
      </c>
      <c r="D74" s="114" t="e">
        <f aca="true" t="shared" si="2" ref="D74:D95">+C74-V74</f>
        <v>#REF!</v>
      </c>
      <c r="E74" s="121"/>
      <c r="F74" s="122"/>
      <c r="G74" s="114" t="e">
        <f>+#REF!*G$4/G$3</f>
        <v>#REF!</v>
      </c>
      <c r="H74" s="114" t="e">
        <f>+#REF!*H$4/H$3</f>
        <v>#REF!</v>
      </c>
      <c r="I74" s="114" t="e">
        <f>+#REF!*I$4/I$3</f>
        <v>#REF!</v>
      </c>
      <c r="J74" s="114" t="e">
        <f>+#REF!*J$4/J$3</f>
        <v>#REF!</v>
      </c>
      <c r="K74" s="114" t="e">
        <f>+#REF!*K$4/K$3</f>
        <v>#REF!</v>
      </c>
      <c r="L74" s="114" t="e">
        <f>+#REF!*L$4/L$3</f>
        <v>#REF!</v>
      </c>
      <c r="M74" s="114" t="e">
        <f>+#REF!*M$4/M$3</f>
        <v>#REF!</v>
      </c>
      <c r="N74" s="114" t="e">
        <f>+#REF!*N$4/N$3</f>
        <v>#REF!</v>
      </c>
      <c r="O74" s="114"/>
      <c r="P74" s="114" t="e">
        <f>+#REF!*P$4/P$3</f>
        <v>#REF!</v>
      </c>
      <c r="Q74" s="114" t="e">
        <f>+#REF!*Q$4/Q$3</f>
        <v>#REF!</v>
      </c>
      <c r="R74" s="114" t="e">
        <f>+#REF!*R$4/R$3</f>
        <v>#REF!</v>
      </c>
      <c r="S74" s="114" t="e">
        <f>+#REF!*S$4/S$3</f>
        <v>#REF!</v>
      </c>
      <c r="T74" s="114" t="e">
        <f>+#REF!*T$4/T$3</f>
        <v>#REF!</v>
      </c>
      <c r="U74" s="127"/>
      <c r="V74" s="115" t="e">
        <f>SUM(#REF!)-SUM(G74:T74)</f>
        <v>#REF!</v>
      </c>
    </row>
    <row r="75" spans="1:22" ht="12.75">
      <c r="A75" s="110" t="s">
        <v>841</v>
      </c>
      <c r="B75" s="114" t="e">
        <f>+#REF!</f>
        <v>#REF!</v>
      </c>
      <c r="C75" s="114" t="e">
        <f>+#REF!</f>
        <v>#REF!</v>
      </c>
      <c r="D75" s="114" t="e">
        <f t="shared" si="2"/>
        <v>#REF!</v>
      </c>
      <c r="E75" s="121"/>
      <c r="F75" s="122"/>
      <c r="G75" s="114" t="e">
        <f>+#REF!*G$4/G$3</f>
        <v>#REF!</v>
      </c>
      <c r="H75" s="114" t="e">
        <f>+#REF!*H$4/H$3</f>
        <v>#REF!</v>
      </c>
      <c r="I75" s="114" t="e">
        <f>+#REF!*I$4/I$3</f>
        <v>#REF!</v>
      </c>
      <c r="J75" s="114" t="e">
        <f>+#REF!*J$4/J$3</f>
        <v>#REF!</v>
      </c>
      <c r="K75" s="114" t="e">
        <f>+#REF!*K$4/K$3</f>
        <v>#REF!</v>
      </c>
      <c r="L75" s="114" t="e">
        <f>+#REF!*L$4/L$3</f>
        <v>#REF!</v>
      </c>
      <c r="M75" s="114" t="e">
        <f>+#REF!*M$4/M$3</f>
        <v>#REF!</v>
      </c>
      <c r="N75" s="114" t="e">
        <f>+#REF!*N$4/N$3</f>
        <v>#REF!</v>
      </c>
      <c r="O75" s="114"/>
      <c r="P75" s="114" t="e">
        <f>+#REF!*P$4/P$3</f>
        <v>#REF!</v>
      </c>
      <c r="Q75" s="114" t="e">
        <f>+#REF!*Q$4/Q$3</f>
        <v>#REF!</v>
      </c>
      <c r="R75" s="114" t="e">
        <f>+#REF!*R$4/R$3</f>
        <v>#REF!</v>
      </c>
      <c r="S75" s="114" t="e">
        <f>+#REF!*S$4/S$3</f>
        <v>#REF!</v>
      </c>
      <c r="T75" s="114" t="e">
        <f>+#REF!*T$4/T$3</f>
        <v>#REF!</v>
      </c>
      <c r="U75" s="127"/>
      <c r="V75" s="115" t="e">
        <f>SUM(#REF!)-SUM(G75:T75)</f>
        <v>#REF!</v>
      </c>
    </row>
    <row r="76" spans="1:22" ht="12.75">
      <c r="A76" s="110" t="s">
        <v>754</v>
      </c>
      <c r="B76" s="114" t="e">
        <f>+#REF!</f>
        <v>#REF!</v>
      </c>
      <c r="C76" s="114" t="e">
        <f>+#REF!</f>
        <v>#REF!</v>
      </c>
      <c r="D76" s="114" t="e">
        <f t="shared" si="2"/>
        <v>#REF!</v>
      </c>
      <c r="E76" s="121"/>
      <c r="F76" s="122"/>
      <c r="G76" s="114" t="e">
        <f>+#REF!*G$4/G$3</f>
        <v>#REF!</v>
      </c>
      <c r="H76" s="114" t="e">
        <f>+#REF!*H$4/H$3</f>
        <v>#REF!</v>
      </c>
      <c r="I76" s="114" t="e">
        <f>+#REF!*I$4/I$3</f>
        <v>#REF!</v>
      </c>
      <c r="J76" s="114" t="e">
        <f>+#REF!*J$4/J$3</f>
        <v>#REF!</v>
      </c>
      <c r="K76" s="114" t="e">
        <f>+#REF!*K$4/K$3</f>
        <v>#REF!</v>
      </c>
      <c r="L76" s="114" t="e">
        <f>+#REF!*L$4/L$3</f>
        <v>#REF!</v>
      </c>
      <c r="M76" s="114" t="e">
        <f>+#REF!*M$4/M$3</f>
        <v>#REF!</v>
      </c>
      <c r="N76" s="114" t="e">
        <f>+#REF!*N$4/N$3</f>
        <v>#REF!</v>
      </c>
      <c r="O76" s="114"/>
      <c r="P76" s="114" t="e">
        <f>+#REF!*P$4/P$3</f>
        <v>#REF!</v>
      </c>
      <c r="Q76" s="114" t="e">
        <f>+#REF!*Q$4/Q$3</f>
        <v>#REF!</v>
      </c>
      <c r="R76" s="114" t="e">
        <f>+#REF!*R$4/R$3</f>
        <v>#REF!</v>
      </c>
      <c r="S76" s="114" t="e">
        <f>+#REF!*S$4/S$3</f>
        <v>#REF!</v>
      </c>
      <c r="T76" s="114" t="e">
        <f>+#REF!*T$4/T$3</f>
        <v>#REF!</v>
      </c>
      <c r="U76" s="127"/>
      <c r="V76" s="115" t="e">
        <f>SUM(#REF!)-SUM(G76:T76)</f>
        <v>#REF!</v>
      </c>
    </row>
    <row r="77" spans="1:22" ht="12.75">
      <c r="A77" s="110" t="s">
        <v>792</v>
      </c>
      <c r="B77" s="114" t="e">
        <f>+#REF!</f>
        <v>#REF!</v>
      </c>
      <c r="C77" s="114" t="e">
        <f>+#REF!</f>
        <v>#REF!</v>
      </c>
      <c r="D77" s="114" t="e">
        <f t="shared" si="2"/>
        <v>#REF!</v>
      </c>
      <c r="E77" s="121"/>
      <c r="F77" s="122"/>
      <c r="G77" s="114" t="e">
        <f>+#REF!*G$4/G$3</f>
        <v>#REF!</v>
      </c>
      <c r="H77" s="114" t="e">
        <f>+#REF!*H$4/H$3</f>
        <v>#REF!</v>
      </c>
      <c r="I77" s="114" t="e">
        <f>+#REF!*I$4/I$3</f>
        <v>#REF!</v>
      </c>
      <c r="J77" s="114" t="e">
        <f>+#REF!*J$4/J$3</f>
        <v>#REF!</v>
      </c>
      <c r="K77" s="114" t="e">
        <f>+#REF!*K$4/K$3</f>
        <v>#REF!</v>
      </c>
      <c r="L77" s="114" t="e">
        <f>+#REF!*L$4/L$3</f>
        <v>#REF!</v>
      </c>
      <c r="M77" s="114" t="e">
        <f>+#REF!*M$4/M$3</f>
        <v>#REF!</v>
      </c>
      <c r="N77" s="114" t="e">
        <f>+#REF!*N$4/N$3</f>
        <v>#REF!</v>
      </c>
      <c r="O77" s="114"/>
      <c r="P77" s="114" t="e">
        <f>+#REF!*P$4/P$3</f>
        <v>#REF!</v>
      </c>
      <c r="Q77" s="114" t="e">
        <f>+#REF!*Q$4/Q$3</f>
        <v>#REF!</v>
      </c>
      <c r="R77" s="114" t="e">
        <f>+#REF!*R$4/R$3</f>
        <v>#REF!</v>
      </c>
      <c r="S77" s="114" t="e">
        <f>+#REF!*S$4/S$3</f>
        <v>#REF!</v>
      </c>
      <c r="T77" s="114" t="e">
        <f>+#REF!*T$4/T$3</f>
        <v>#REF!</v>
      </c>
      <c r="U77" s="127"/>
      <c r="V77" s="115" t="e">
        <f>SUM(#REF!)-SUM(G77:T77)</f>
        <v>#REF!</v>
      </c>
    </row>
    <row r="78" spans="1:22" ht="12.75">
      <c r="A78" s="110" t="s">
        <v>827</v>
      </c>
      <c r="B78" s="114" t="e">
        <f>+#REF!</f>
        <v>#REF!</v>
      </c>
      <c r="C78" s="114" t="e">
        <f>+#REF!</f>
        <v>#REF!</v>
      </c>
      <c r="D78" s="114" t="e">
        <f t="shared" si="2"/>
        <v>#REF!</v>
      </c>
      <c r="E78" s="121"/>
      <c r="F78" s="122"/>
      <c r="G78" s="114" t="e">
        <f>+#REF!*G$4/G$3</f>
        <v>#REF!</v>
      </c>
      <c r="H78" s="114" t="e">
        <f>+#REF!*H$4/H$3</f>
        <v>#REF!</v>
      </c>
      <c r="I78" s="114" t="e">
        <f>+#REF!*I$4/I$3</f>
        <v>#REF!</v>
      </c>
      <c r="J78" s="114" t="e">
        <f>+#REF!*J$4/J$3</f>
        <v>#REF!</v>
      </c>
      <c r="K78" s="114" t="e">
        <f>+#REF!*K$4/K$3</f>
        <v>#REF!</v>
      </c>
      <c r="L78" s="114" t="e">
        <f>+#REF!*L$4/L$3</f>
        <v>#REF!</v>
      </c>
      <c r="M78" s="114" t="e">
        <f>+#REF!*M$4/M$3</f>
        <v>#REF!</v>
      </c>
      <c r="N78" s="114" t="e">
        <f>+#REF!*N$4/N$3</f>
        <v>#REF!</v>
      </c>
      <c r="O78" s="114"/>
      <c r="P78" s="114" t="e">
        <f>+#REF!*P$4/P$3</f>
        <v>#REF!</v>
      </c>
      <c r="Q78" s="114" t="e">
        <f>+#REF!*Q$4/Q$3</f>
        <v>#REF!</v>
      </c>
      <c r="R78" s="114" t="e">
        <f>+#REF!*R$4/R$3</f>
        <v>#REF!</v>
      </c>
      <c r="S78" s="114" t="e">
        <f>+#REF!*S$4/S$3</f>
        <v>#REF!</v>
      </c>
      <c r="T78" s="114" t="e">
        <f>+#REF!*T$4/T$3</f>
        <v>#REF!</v>
      </c>
      <c r="U78" s="127"/>
      <c r="V78" s="115" t="e">
        <f>SUM(#REF!)-SUM(G78:T78)</f>
        <v>#REF!</v>
      </c>
    </row>
    <row r="79" spans="1:22" ht="12.75">
      <c r="A79" s="110" t="s">
        <v>793</v>
      </c>
      <c r="B79" s="114" t="e">
        <f>+#REF!</f>
        <v>#REF!</v>
      </c>
      <c r="C79" s="114" t="e">
        <f>+#REF!</f>
        <v>#REF!</v>
      </c>
      <c r="D79" s="114" t="e">
        <f t="shared" si="2"/>
        <v>#REF!</v>
      </c>
      <c r="E79" s="121"/>
      <c r="F79" s="122"/>
      <c r="G79" s="114" t="e">
        <f>+#REF!*G$4/G$3</f>
        <v>#REF!</v>
      </c>
      <c r="H79" s="114" t="e">
        <f>+#REF!*H$4/H$3</f>
        <v>#REF!</v>
      </c>
      <c r="I79" s="114" t="e">
        <f>+#REF!*I$4/I$3</f>
        <v>#REF!</v>
      </c>
      <c r="J79" s="114" t="e">
        <f>+#REF!*J$4/J$3</f>
        <v>#REF!</v>
      </c>
      <c r="K79" s="114" t="e">
        <f>+#REF!*K$4/K$3</f>
        <v>#REF!</v>
      </c>
      <c r="L79" s="114" t="e">
        <f>+#REF!*L$4/L$3</f>
        <v>#REF!</v>
      </c>
      <c r="M79" s="114" t="e">
        <f>+#REF!*M$4/M$3</f>
        <v>#REF!</v>
      </c>
      <c r="N79" s="114" t="e">
        <f>+#REF!*N$4/N$3</f>
        <v>#REF!</v>
      </c>
      <c r="O79" s="114"/>
      <c r="P79" s="114" t="e">
        <f>+#REF!*P$4/P$3</f>
        <v>#REF!</v>
      </c>
      <c r="Q79" s="114" t="e">
        <f>+#REF!*Q$4/Q$3</f>
        <v>#REF!</v>
      </c>
      <c r="R79" s="114" t="e">
        <f>+#REF!*R$4/R$3</f>
        <v>#REF!</v>
      </c>
      <c r="S79" s="114" t="e">
        <f>+#REF!*S$4/S$3</f>
        <v>#REF!</v>
      </c>
      <c r="T79" s="114" t="e">
        <f>+#REF!*T$4/T$3</f>
        <v>#REF!</v>
      </c>
      <c r="U79" s="127"/>
      <c r="V79" s="115" t="e">
        <f>SUM(#REF!)-SUM(G79:T79)</f>
        <v>#REF!</v>
      </c>
    </row>
    <row r="80" spans="1:22" ht="12.75">
      <c r="A80" s="110" t="s">
        <v>782</v>
      </c>
      <c r="B80" s="114" t="e">
        <f>+#REF!</f>
        <v>#REF!</v>
      </c>
      <c r="C80" s="114" t="e">
        <f>+#REF!</f>
        <v>#REF!</v>
      </c>
      <c r="D80" s="114" t="e">
        <f t="shared" si="2"/>
        <v>#REF!</v>
      </c>
      <c r="E80" s="121"/>
      <c r="F80" s="122"/>
      <c r="G80" s="114" t="e">
        <f>+#REF!*G$4/G$3</f>
        <v>#REF!</v>
      </c>
      <c r="H80" s="114" t="e">
        <f>+#REF!*H$4/H$3</f>
        <v>#REF!</v>
      </c>
      <c r="I80" s="114" t="e">
        <f>+#REF!*I$4/I$3</f>
        <v>#REF!</v>
      </c>
      <c r="J80" s="114" t="e">
        <f>+#REF!*J$4/J$3</f>
        <v>#REF!</v>
      </c>
      <c r="K80" s="114" t="e">
        <f>+#REF!*K$4/K$3</f>
        <v>#REF!</v>
      </c>
      <c r="L80" s="114" t="e">
        <f>+#REF!*L$4/L$3</f>
        <v>#REF!</v>
      </c>
      <c r="M80" s="114" t="e">
        <f>+#REF!*M$4/M$3</f>
        <v>#REF!</v>
      </c>
      <c r="N80" s="114" t="e">
        <f>+#REF!*N$4/N$3</f>
        <v>#REF!</v>
      </c>
      <c r="O80" s="114"/>
      <c r="P80" s="114" t="e">
        <f>+#REF!*P$4/P$3</f>
        <v>#REF!</v>
      </c>
      <c r="Q80" s="114" t="e">
        <f>+#REF!*Q$4/Q$3</f>
        <v>#REF!</v>
      </c>
      <c r="R80" s="114" t="e">
        <f>+#REF!*R$4/R$3</f>
        <v>#REF!</v>
      </c>
      <c r="S80" s="114" t="e">
        <f>+#REF!*S$4/S$3</f>
        <v>#REF!</v>
      </c>
      <c r="T80" s="114" t="e">
        <f>+#REF!*T$4/T$3</f>
        <v>#REF!</v>
      </c>
      <c r="U80" s="127"/>
      <c r="V80" s="115" t="e">
        <f>SUM(#REF!)-SUM(G80:T80)</f>
        <v>#REF!</v>
      </c>
    </row>
    <row r="81" spans="1:22" ht="12.75">
      <c r="A81" s="110"/>
      <c r="B81" s="114" t="e">
        <f>+#REF!</f>
        <v>#REF!</v>
      </c>
      <c r="C81" s="114" t="e">
        <f>+#REF!</f>
        <v>#REF!</v>
      </c>
      <c r="D81" s="114" t="e">
        <f t="shared" si="2"/>
        <v>#REF!</v>
      </c>
      <c r="E81" s="121"/>
      <c r="F81" s="122"/>
      <c r="G81" s="114" t="e">
        <f>+#REF!*G$4/G$3</f>
        <v>#REF!</v>
      </c>
      <c r="H81" s="114" t="e">
        <f>+#REF!*H$4/H$3</f>
        <v>#REF!</v>
      </c>
      <c r="I81" s="114" t="e">
        <f>+#REF!*I$4/I$3</f>
        <v>#REF!</v>
      </c>
      <c r="J81" s="114" t="e">
        <f>+#REF!*J$4/J$3</f>
        <v>#REF!</v>
      </c>
      <c r="K81" s="114" t="e">
        <f>+#REF!*K$4/K$3</f>
        <v>#REF!</v>
      </c>
      <c r="L81" s="114" t="e">
        <f>+#REF!*L$4/L$3</f>
        <v>#REF!</v>
      </c>
      <c r="M81" s="114"/>
      <c r="N81" s="114"/>
      <c r="O81" s="114"/>
      <c r="P81" s="114"/>
      <c r="Q81" s="114" t="e">
        <f>+#REF!*Q$4/Q$3</f>
        <v>#REF!</v>
      </c>
      <c r="R81" s="114" t="e">
        <f>+#REF!*R$4/R$3</f>
        <v>#REF!</v>
      </c>
      <c r="S81" s="114" t="e">
        <f>+#REF!*S$4/S$3</f>
        <v>#REF!</v>
      </c>
      <c r="T81" s="114" t="e">
        <f>+#REF!*T$4/T$3</f>
        <v>#REF!</v>
      </c>
      <c r="U81" s="127"/>
      <c r="V81" s="115"/>
    </row>
    <row r="82" spans="1:22" ht="12.75">
      <c r="A82" s="110" t="s">
        <v>783</v>
      </c>
      <c r="B82" s="114" t="e">
        <f>+#REF!</f>
        <v>#REF!</v>
      </c>
      <c r="C82" s="114" t="e">
        <f>+#REF!</f>
        <v>#REF!</v>
      </c>
      <c r="D82" s="114" t="e">
        <f t="shared" si="2"/>
        <v>#REF!</v>
      </c>
      <c r="E82" s="121"/>
      <c r="F82" s="122"/>
      <c r="G82" s="114" t="e">
        <f>+#REF!*G$4/G$3</f>
        <v>#REF!</v>
      </c>
      <c r="H82" s="114" t="e">
        <f>+#REF!*H$4/H$3</f>
        <v>#REF!</v>
      </c>
      <c r="I82" s="114" t="e">
        <f>+#REF!*I$4/I$3</f>
        <v>#REF!</v>
      </c>
      <c r="J82" s="114" t="e">
        <f>+#REF!*J$4/J$3</f>
        <v>#REF!</v>
      </c>
      <c r="K82" s="114" t="e">
        <f>+#REF!*K$4/K$3</f>
        <v>#REF!</v>
      </c>
      <c r="L82" s="114" t="e">
        <f>+#REF!*L$4/L$3</f>
        <v>#REF!</v>
      </c>
      <c r="M82" s="114" t="e">
        <f>+#REF!*M$4/M$3</f>
        <v>#REF!</v>
      </c>
      <c r="N82" s="114" t="e">
        <f>+#REF!*N$4/N$3</f>
        <v>#REF!</v>
      </c>
      <c r="O82" s="114"/>
      <c r="P82" s="114" t="e">
        <f>+#REF!*P$4/P$3</f>
        <v>#REF!</v>
      </c>
      <c r="Q82" s="114" t="e">
        <f>+#REF!*Q$4/Q$3</f>
        <v>#REF!</v>
      </c>
      <c r="R82" s="114" t="e">
        <f>+#REF!*R$4/R$3</f>
        <v>#REF!</v>
      </c>
      <c r="S82" s="114" t="e">
        <f>+#REF!*S$4/S$3</f>
        <v>#REF!</v>
      </c>
      <c r="T82" s="114" t="e">
        <f>+#REF!*T$4/T$3</f>
        <v>#REF!</v>
      </c>
      <c r="U82" s="127"/>
      <c r="V82" s="115" t="e">
        <f>SUM(#REF!)-SUM(G82:T82)</f>
        <v>#REF!</v>
      </c>
    </row>
    <row r="83" spans="1:22" ht="12.75">
      <c r="A83" s="110" t="s">
        <v>743</v>
      </c>
      <c r="B83" s="114" t="e">
        <f>+#REF!</f>
        <v>#REF!</v>
      </c>
      <c r="C83" s="114" t="e">
        <f>+#REF!</f>
        <v>#REF!</v>
      </c>
      <c r="D83" s="114" t="e">
        <f t="shared" si="2"/>
        <v>#REF!</v>
      </c>
      <c r="E83" s="121"/>
      <c r="F83" s="122"/>
      <c r="G83" s="114" t="e">
        <f>+#REF!*G$4/G$3</f>
        <v>#REF!</v>
      </c>
      <c r="H83" s="114" t="e">
        <f>+#REF!*H$4/H$3</f>
        <v>#REF!</v>
      </c>
      <c r="I83" s="114" t="e">
        <f>+#REF!*I$4/I$3</f>
        <v>#REF!</v>
      </c>
      <c r="J83" s="114" t="e">
        <f>+#REF!*J$4/J$3</f>
        <v>#REF!</v>
      </c>
      <c r="K83" s="114" t="e">
        <f>+#REF!*K$4/K$3</f>
        <v>#REF!</v>
      </c>
      <c r="L83" s="114" t="e">
        <f>+#REF!*L$4/L$3</f>
        <v>#REF!</v>
      </c>
      <c r="M83" s="114" t="e">
        <f>+#REF!*M$4/M$3</f>
        <v>#REF!</v>
      </c>
      <c r="N83" s="114" t="e">
        <f>+#REF!*N$4/N$3</f>
        <v>#REF!</v>
      </c>
      <c r="O83" s="114"/>
      <c r="P83" s="114" t="e">
        <f>+#REF!*P$4/P$3</f>
        <v>#REF!</v>
      </c>
      <c r="Q83" s="114" t="e">
        <f>+#REF!*Q$4/Q$3</f>
        <v>#REF!</v>
      </c>
      <c r="R83" s="114" t="e">
        <f>+#REF!*R$4/R$3</f>
        <v>#REF!</v>
      </c>
      <c r="S83" s="114" t="e">
        <f>+#REF!*S$4/S$3</f>
        <v>#REF!</v>
      </c>
      <c r="T83" s="114" t="e">
        <f>+#REF!*T$4/T$3</f>
        <v>#REF!</v>
      </c>
      <c r="U83" s="127"/>
      <c r="V83" s="115" t="e">
        <f>SUM(#REF!)-SUM(G83:T83)</f>
        <v>#REF!</v>
      </c>
    </row>
    <row r="84" spans="1:22" ht="12.75">
      <c r="A84" s="110" t="s">
        <v>788</v>
      </c>
      <c r="B84" s="114" t="e">
        <f>+#REF!</f>
        <v>#REF!</v>
      </c>
      <c r="C84" s="114" t="e">
        <f>+#REF!</f>
        <v>#REF!</v>
      </c>
      <c r="D84" s="114" t="e">
        <f t="shared" si="2"/>
        <v>#REF!</v>
      </c>
      <c r="E84" s="121"/>
      <c r="F84" s="122"/>
      <c r="G84" s="114" t="e">
        <f>+#REF!*G$4/G$3</f>
        <v>#REF!</v>
      </c>
      <c r="H84" s="114" t="e">
        <f>+#REF!*H$4/H$3</f>
        <v>#REF!</v>
      </c>
      <c r="I84" s="114" t="e">
        <f>+#REF!*I$4/I$3</f>
        <v>#REF!</v>
      </c>
      <c r="J84" s="114" t="e">
        <f>+#REF!*J$4/J$3</f>
        <v>#REF!</v>
      </c>
      <c r="K84" s="114" t="e">
        <f>+#REF!*K$4/K$3</f>
        <v>#REF!</v>
      </c>
      <c r="L84" s="114" t="e">
        <f>+#REF!*L$4/L$3</f>
        <v>#REF!</v>
      </c>
      <c r="M84" s="114" t="e">
        <f>+#REF!*M$4/M$3</f>
        <v>#REF!</v>
      </c>
      <c r="N84" s="114" t="e">
        <f>+#REF!*N$4/N$3</f>
        <v>#REF!</v>
      </c>
      <c r="O84" s="114"/>
      <c r="P84" s="114" t="e">
        <f>+#REF!*P$4/P$3</f>
        <v>#REF!</v>
      </c>
      <c r="Q84" s="114" t="e">
        <f>+#REF!*Q$4/Q$3</f>
        <v>#REF!</v>
      </c>
      <c r="R84" s="114" t="e">
        <f>+#REF!*R$4/R$3</f>
        <v>#REF!</v>
      </c>
      <c r="S84" s="114" t="e">
        <f>+#REF!*S$4/S$3</f>
        <v>#REF!</v>
      </c>
      <c r="T84" s="114" t="e">
        <f>+#REF!*T$4/T$3</f>
        <v>#REF!</v>
      </c>
      <c r="U84" s="127"/>
      <c r="V84" s="115" t="e">
        <f>SUM(#REF!)-SUM(G84:T84)</f>
        <v>#REF!</v>
      </c>
    </row>
    <row r="85" spans="1:22" ht="12.75">
      <c r="A85" s="110" t="s">
        <v>718</v>
      </c>
      <c r="B85" s="114" t="e">
        <f>+#REF!</f>
        <v>#REF!</v>
      </c>
      <c r="C85" s="114" t="e">
        <f>+#REF!</f>
        <v>#REF!</v>
      </c>
      <c r="D85" s="114" t="e">
        <f t="shared" si="2"/>
        <v>#REF!</v>
      </c>
      <c r="E85" s="121"/>
      <c r="F85" s="122"/>
      <c r="G85" s="114" t="e">
        <f>+#REF!*G$4/G$3</f>
        <v>#REF!</v>
      </c>
      <c r="H85" s="114" t="e">
        <f>+#REF!*H$4/H$3</f>
        <v>#REF!</v>
      </c>
      <c r="I85" s="114" t="e">
        <f>+#REF!*I$4/I$3</f>
        <v>#REF!</v>
      </c>
      <c r="J85" s="114" t="e">
        <f>+#REF!*J$4/J$3</f>
        <v>#REF!</v>
      </c>
      <c r="K85" s="114" t="e">
        <f>+#REF!*K$4/K$3</f>
        <v>#REF!</v>
      </c>
      <c r="L85" s="114" t="e">
        <f>+#REF!*L$4/L$3</f>
        <v>#REF!</v>
      </c>
      <c r="M85" s="114" t="e">
        <f>+#REF!*M$4/M$3</f>
        <v>#REF!</v>
      </c>
      <c r="N85" s="114" t="e">
        <f>+#REF!*N$4/N$3</f>
        <v>#REF!</v>
      </c>
      <c r="O85" s="114"/>
      <c r="P85" s="114" t="e">
        <f>+#REF!*P$4/P$3</f>
        <v>#REF!</v>
      </c>
      <c r="Q85" s="114" t="e">
        <f>+#REF!*Q$4/Q$3</f>
        <v>#REF!</v>
      </c>
      <c r="R85" s="114" t="e">
        <f>+#REF!*R$4/R$3</f>
        <v>#REF!</v>
      </c>
      <c r="S85" s="114" t="e">
        <f>+#REF!*S$4/S$3</f>
        <v>#REF!</v>
      </c>
      <c r="T85" s="114" t="e">
        <f>+#REF!*T$4/T$3</f>
        <v>#REF!</v>
      </c>
      <c r="U85" s="127"/>
      <c r="V85" s="115" t="e">
        <f>SUM(#REF!)-SUM(G85:T85)</f>
        <v>#REF!</v>
      </c>
    </row>
    <row r="86" spans="1:22" ht="12.75">
      <c r="A86" s="110" t="s">
        <v>765</v>
      </c>
      <c r="B86" s="114" t="e">
        <f>+#REF!</f>
        <v>#REF!</v>
      </c>
      <c r="C86" s="114" t="e">
        <f>+#REF!</f>
        <v>#REF!</v>
      </c>
      <c r="D86" s="114" t="e">
        <f t="shared" si="2"/>
        <v>#REF!</v>
      </c>
      <c r="E86" s="121"/>
      <c r="F86" s="122"/>
      <c r="G86" s="114" t="e">
        <f>+#REF!*G$4/G$3</f>
        <v>#REF!</v>
      </c>
      <c r="H86" s="114" t="e">
        <f>+#REF!*H$4/H$3</f>
        <v>#REF!</v>
      </c>
      <c r="I86" s="114" t="e">
        <f>+#REF!*I$4/I$3</f>
        <v>#REF!</v>
      </c>
      <c r="J86" s="114" t="e">
        <f>+#REF!*J$4/J$3</f>
        <v>#REF!</v>
      </c>
      <c r="K86" s="114" t="e">
        <f>+#REF!*K$4/K$3</f>
        <v>#REF!</v>
      </c>
      <c r="L86" s="114" t="e">
        <f>+#REF!*L$4/L$3</f>
        <v>#REF!</v>
      </c>
      <c r="M86" s="114" t="e">
        <f>+#REF!*M$4/M$3</f>
        <v>#REF!</v>
      </c>
      <c r="N86" s="114" t="e">
        <f>+#REF!*N$4/N$3</f>
        <v>#REF!</v>
      </c>
      <c r="O86" s="114"/>
      <c r="P86" s="114" t="e">
        <f>+#REF!*P$4/P$3</f>
        <v>#REF!</v>
      </c>
      <c r="Q86" s="114" t="e">
        <f>+#REF!*Q$4/Q$3</f>
        <v>#REF!</v>
      </c>
      <c r="R86" s="114" t="e">
        <f>+#REF!*R$4/R$3</f>
        <v>#REF!</v>
      </c>
      <c r="S86" s="114" t="e">
        <f>+#REF!*S$4/S$3</f>
        <v>#REF!</v>
      </c>
      <c r="T86" s="114" t="e">
        <f>+#REF!*T$4/T$3</f>
        <v>#REF!</v>
      </c>
      <c r="U86" s="127"/>
      <c r="V86" s="115" t="e">
        <f>SUM(#REF!)-SUM(G86:T86)</f>
        <v>#REF!</v>
      </c>
    </row>
    <row r="87" spans="1:22" ht="12.75">
      <c r="A87" s="110" t="s">
        <v>839</v>
      </c>
      <c r="B87" s="114" t="e">
        <f>+#REF!</f>
        <v>#REF!</v>
      </c>
      <c r="C87" s="114" t="e">
        <f>+#REF!</f>
        <v>#REF!</v>
      </c>
      <c r="D87" s="114" t="e">
        <f t="shared" si="2"/>
        <v>#REF!</v>
      </c>
      <c r="E87" s="121"/>
      <c r="F87" s="122"/>
      <c r="G87" s="114" t="e">
        <f>+#REF!*G$4/G$3</f>
        <v>#REF!</v>
      </c>
      <c r="H87" s="114" t="e">
        <f>+#REF!*H$4/H$3</f>
        <v>#REF!</v>
      </c>
      <c r="I87" s="114" t="e">
        <f>+#REF!*I$4/I$3</f>
        <v>#REF!</v>
      </c>
      <c r="J87" s="114" t="e">
        <f>+#REF!*J$4/J$3</f>
        <v>#REF!</v>
      </c>
      <c r="K87" s="114" t="e">
        <f>+#REF!*K$4/K$3</f>
        <v>#REF!</v>
      </c>
      <c r="L87" s="114" t="e">
        <f>+#REF!*L$4/L$3</f>
        <v>#REF!</v>
      </c>
      <c r="M87" s="114" t="e">
        <f>+#REF!*M$4/M$3</f>
        <v>#REF!</v>
      </c>
      <c r="N87" s="114" t="e">
        <f>+#REF!*N$4/N$3</f>
        <v>#REF!</v>
      </c>
      <c r="O87" s="114"/>
      <c r="P87" s="114" t="e">
        <f>+#REF!*P$4/P$3</f>
        <v>#REF!</v>
      </c>
      <c r="Q87" s="114" t="e">
        <f>+#REF!*Q$4/Q$3</f>
        <v>#REF!</v>
      </c>
      <c r="R87" s="114" t="e">
        <f>+#REF!*R$4/R$3</f>
        <v>#REF!</v>
      </c>
      <c r="S87" s="114" t="e">
        <f>+#REF!*S$4/S$3</f>
        <v>#REF!</v>
      </c>
      <c r="T87" s="114" t="e">
        <f>+#REF!*T$4/T$3</f>
        <v>#REF!</v>
      </c>
      <c r="U87" s="127"/>
      <c r="V87" s="115" t="e">
        <f>SUM(#REF!)-SUM(G87:T87)</f>
        <v>#REF!</v>
      </c>
    </row>
    <row r="88" spans="1:22" ht="12.75">
      <c r="A88" s="110" t="s">
        <v>840</v>
      </c>
      <c r="B88" s="114" t="e">
        <f>+#REF!</f>
        <v>#REF!</v>
      </c>
      <c r="C88" s="114" t="e">
        <f>+#REF!</f>
        <v>#REF!</v>
      </c>
      <c r="D88" s="114" t="e">
        <f t="shared" si="2"/>
        <v>#REF!</v>
      </c>
      <c r="E88" s="121"/>
      <c r="F88" s="122"/>
      <c r="G88" s="114" t="e">
        <f>+#REF!*G$4/G$3</f>
        <v>#REF!</v>
      </c>
      <c r="H88" s="114" t="e">
        <f>+#REF!*H$4/H$3</f>
        <v>#REF!</v>
      </c>
      <c r="I88" s="114" t="e">
        <f>+#REF!*I$4/I$3</f>
        <v>#REF!</v>
      </c>
      <c r="J88" s="114" t="e">
        <f>+#REF!*J$4/J$3</f>
        <v>#REF!</v>
      </c>
      <c r="K88" s="114" t="e">
        <f>+#REF!*K$4/K$3</f>
        <v>#REF!</v>
      </c>
      <c r="L88" s="114" t="e">
        <f>+#REF!*L$4/L$3</f>
        <v>#REF!</v>
      </c>
      <c r="M88" s="114" t="e">
        <f>+#REF!*M$4/M$3</f>
        <v>#REF!</v>
      </c>
      <c r="N88" s="114" t="e">
        <f>+#REF!*N$4/N$3</f>
        <v>#REF!</v>
      </c>
      <c r="O88" s="114"/>
      <c r="P88" s="114" t="e">
        <f>+#REF!*P$4/P$3</f>
        <v>#REF!</v>
      </c>
      <c r="Q88" s="114" t="e">
        <f>+#REF!*Q$4/Q$3</f>
        <v>#REF!</v>
      </c>
      <c r="R88" s="114" t="e">
        <f>+#REF!*R$4/R$3</f>
        <v>#REF!</v>
      </c>
      <c r="S88" s="114" t="e">
        <f>+#REF!*S$4/S$3</f>
        <v>#REF!</v>
      </c>
      <c r="T88" s="114" t="e">
        <f>+#REF!*T$4/T$3</f>
        <v>#REF!</v>
      </c>
      <c r="U88" s="127"/>
      <c r="V88" s="115" t="e">
        <f>SUM(#REF!)-SUM(G88:T88)</f>
        <v>#REF!</v>
      </c>
    </row>
    <row r="89" spans="1:22" ht="12.75">
      <c r="A89" s="110" t="s">
        <v>777</v>
      </c>
      <c r="B89" s="114" t="e">
        <f>+#REF!</f>
        <v>#REF!</v>
      </c>
      <c r="C89" s="114" t="e">
        <f>+#REF!</f>
        <v>#REF!</v>
      </c>
      <c r="D89" s="114" t="e">
        <f t="shared" si="2"/>
        <v>#REF!</v>
      </c>
      <c r="E89" s="121"/>
      <c r="F89" s="122"/>
      <c r="G89" s="114" t="e">
        <f>+#REF!*G$4/G$3</f>
        <v>#REF!</v>
      </c>
      <c r="H89" s="114" t="e">
        <f>+#REF!*H$4/H$3</f>
        <v>#REF!</v>
      </c>
      <c r="I89" s="114" t="e">
        <f>+#REF!*I$4/I$3</f>
        <v>#REF!</v>
      </c>
      <c r="J89" s="114" t="e">
        <f>+#REF!*J$4/J$3</f>
        <v>#REF!</v>
      </c>
      <c r="K89" s="114" t="e">
        <f>+#REF!*K$4/K$3</f>
        <v>#REF!</v>
      </c>
      <c r="L89" s="114" t="e">
        <f>+#REF!*L$4/L$3</f>
        <v>#REF!</v>
      </c>
      <c r="M89" s="114" t="e">
        <f>+#REF!*M$4/M$3</f>
        <v>#REF!</v>
      </c>
      <c r="N89" s="114" t="e">
        <f>+#REF!*N$4/N$3</f>
        <v>#REF!</v>
      </c>
      <c r="O89" s="114"/>
      <c r="P89" s="114" t="e">
        <f>+#REF!*P$4/P$3</f>
        <v>#REF!</v>
      </c>
      <c r="Q89" s="114" t="e">
        <f>+#REF!*Q$4/Q$3</f>
        <v>#REF!</v>
      </c>
      <c r="R89" s="114" t="e">
        <f>+#REF!*R$4/R$3</f>
        <v>#REF!</v>
      </c>
      <c r="S89" s="114" t="e">
        <f>+#REF!*S$4/S$3</f>
        <v>#REF!</v>
      </c>
      <c r="T89" s="114" t="e">
        <f>+#REF!*T$4/T$3</f>
        <v>#REF!</v>
      </c>
      <c r="U89" s="127"/>
      <c r="V89" s="115" t="e">
        <f>SUM(#REF!)-SUM(G89:T89)</f>
        <v>#REF!</v>
      </c>
    </row>
    <row r="90" spans="1:22" ht="12.75">
      <c r="A90" s="110" t="s">
        <v>778</v>
      </c>
      <c r="B90" s="114" t="e">
        <f>+#REF!</f>
        <v>#REF!</v>
      </c>
      <c r="C90" s="114" t="e">
        <f>+#REF!</f>
        <v>#REF!</v>
      </c>
      <c r="D90" s="114" t="e">
        <f t="shared" si="2"/>
        <v>#REF!</v>
      </c>
      <c r="E90" s="121"/>
      <c r="F90" s="122"/>
      <c r="G90" s="114" t="e">
        <f>+#REF!*G$4/G$3</f>
        <v>#REF!</v>
      </c>
      <c r="H90" s="114" t="e">
        <f>+#REF!*H$4/H$3</f>
        <v>#REF!</v>
      </c>
      <c r="I90" s="114" t="e">
        <f>+#REF!*I$4/I$3</f>
        <v>#REF!</v>
      </c>
      <c r="J90" s="114" t="e">
        <f>+#REF!*J$4/J$3</f>
        <v>#REF!</v>
      </c>
      <c r="K90" s="114" t="e">
        <f>+#REF!*K$4/K$3</f>
        <v>#REF!</v>
      </c>
      <c r="L90" s="114" t="e">
        <f>+#REF!*L$4/L$3</f>
        <v>#REF!</v>
      </c>
      <c r="M90" s="114" t="e">
        <f>+#REF!*M$4/M$3</f>
        <v>#REF!</v>
      </c>
      <c r="N90" s="114" t="e">
        <f>+#REF!*N$4/N$3</f>
        <v>#REF!</v>
      </c>
      <c r="O90" s="114"/>
      <c r="P90" s="114" t="e">
        <f>+#REF!*P$4/P$3</f>
        <v>#REF!</v>
      </c>
      <c r="Q90" s="114" t="e">
        <f>+#REF!*Q$4/Q$3</f>
        <v>#REF!</v>
      </c>
      <c r="R90" s="114" t="e">
        <f>+#REF!*R$4/R$3</f>
        <v>#REF!</v>
      </c>
      <c r="S90" s="114" t="e">
        <f>+#REF!*S$4/S$3</f>
        <v>#REF!</v>
      </c>
      <c r="T90" s="114" t="e">
        <f>+#REF!*T$4/T$3</f>
        <v>#REF!</v>
      </c>
      <c r="U90" s="127"/>
      <c r="V90" s="115" t="e">
        <f>SUM(#REF!)-SUM(G90:T90)</f>
        <v>#REF!</v>
      </c>
    </row>
    <row r="91" spans="1:22" ht="12.75">
      <c r="A91" s="110" t="s">
        <v>757</v>
      </c>
      <c r="B91" s="114" t="e">
        <f>+#REF!</f>
        <v>#REF!</v>
      </c>
      <c r="C91" s="114" t="e">
        <f>+#REF!</f>
        <v>#REF!</v>
      </c>
      <c r="D91" s="114" t="e">
        <f t="shared" si="2"/>
        <v>#REF!</v>
      </c>
      <c r="E91" s="121"/>
      <c r="F91" s="122"/>
      <c r="G91" s="114" t="e">
        <f>+#REF!*G$4/G$3</f>
        <v>#REF!</v>
      </c>
      <c r="H91" s="114" t="e">
        <f>+#REF!*H$4/H$3</f>
        <v>#REF!</v>
      </c>
      <c r="I91" s="114" t="e">
        <f>+#REF!*I$4/I$3</f>
        <v>#REF!</v>
      </c>
      <c r="J91" s="114" t="e">
        <f>+#REF!*J$4/J$3</f>
        <v>#REF!</v>
      </c>
      <c r="K91" s="114" t="e">
        <f>+#REF!*K$4/K$3</f>
        <v>#REF!</v>
      </c>
      <c r="L91" s="114" t="e">
        <f>+#REF!*L$4/L$3</f>
        <v>#REF!</v>
      </c>
      <c r="M91" s="114" t="e">
        <f>+#REF!*M$4/M$3</f>
        <v>#REF!</v>
      </c>
      <c r="N91" s="114" t="e">
        <f>+#REF!*N$4/N$3</f>
        <v>#REF!</v>
      </c>
      <c r="O91" s="114"/>
      <c r="P91" s="114" t="e">
        <f>+#REF!*P$4/P$3</f>
        <v>#REF!</v>
      </c>
      <c r="Q91" s="114" t="e">
        <f>+#REF!*Q$4/Q$3</f>
        <v>#REF!</v>
      </c>
      <c r="R91" s="114" t="e">
        <f>+#REF!*R$4/R$3</f>
        <v>#REF!</v>
      </c>
      <c r="S91" s="114" t="e">
        <f>+#REF!*S$4/S$3</f>
        <v>#REF!</v>
      </c>
      <c r="T91" s="114" t="e">
        <f>+#REF!*T$4/T$3</f>
        <v>#REF!</v>
      </c>
      <c r="U91" s="127"/>
      <c r="V91" s="115" t="e">
        <f>SUM(#REF!)-SUM(G91:T91)</f>
        <v>#REF!</v>
      </c>
    </row>
    <row r="92" spans="1:22" ht="12.75">
      <c r="A92" s="110" t="s">
        <v>799</v>
      </c>
      <c r="B92" s="114" t="e">
        <f>+#REF!</f>
        <v>#REF!</v>
      </c>
      <c r="C92" s="114" t="e">
        <f>+#REF!</f>
        <v>#REF!</v>
      </c>
      <c r="D92" s="114" t="e">
        <f t="shared" si="2"/>
        <v>#REF!</v>
      </c>
      <c r="E92" s="121"/>
      <c r="F92" s="122"/>
      <c r="G92" s="114" t="e">
        <f>+#REF!*G$4/G$3</f>
        <v>#REF!</v>
      </c>
      <c r="H92" s="114" t="e">
        <f>+#REF!*H$4/H$3</f>
        <v>#REF!</v>
      </c>
      <c r="I92" s="114" t="e">
        <f>+#REF!*I$4/I$3</f>
        <v>#REF!</v>
      </c>
      <c r="J92" s="114" t="e">
        <f>+#REF!*J$4/J$3</f>
        <v>#REF!</v>
      </c>
      <c r="K92" s="114" t="e">
        <f>+#REF!*K$4/K$3</f>
        <v>#REF!</v>
      </c>
      <c r="L92" s="114" t="e">
        <f>+#REF!*L$4/L$3</f>
        <v>#REF!</v>
      </c>
      <c r="M92" s="114" t="e">
        <f>+#REF!*M$4/M$3</f>
        <v>#REF!</v>
      </c>
      <c r="N92" s="114" t="e">
        <f>+#REF!*N$4/N$3</f>
        <v>#REF!</v>
      </c>
      <c r="O92" s="114"/>
      <c r="P92" s="114" t="e">
        <f>+#REF!*P$4/P$3</f>
        <v>#REF!</v>
      </c>
      <c r="Q92" s="114" t="e">
        <f>+#REF!*Q$4/Q$3</f>
        <v>#REF!</v>
      </c>
      <c r="R92" s="114" t="e">
        <f>+#REF!*R$4/R$3</f>
        <v>#REF!</v>
      </c>
      <c r="S92" s="114" t="e">
        <f>+#REF!*S$4/S$3</f>
        <v>#REF!</v>
      </c>
      <c r="T92" s="114" t="e">
        <f>+#REF!*T$4/T$3</f>
        <v>#REF!</v>
      </c>
      <c r="U92" s="127"/>
      <c r="V92" s="115" t="e">
        <f>SUM(#REF!)-SUM(G92:T92)</f>
        <v>#REF!</v>
      </c>
    </row>
    <row r="93" spans="1:22" ht="12.75">
      <c r="A93" s="110" t="s">
        <v>817</v>
      </c>
      <c r="B93" s="114" t="e">
        <f>+#REF!</f>
        <v>#REF!</v>
      </c>
      <c r="C93" s="114" t="e">
        <f>+#REF!</f>
        <v>#REF!</v>
      </c>
      <c r="D93" s="114" t="e">
        <f t="shared" si="2"/>
        <v>#REF!</v>
      </c>
      <c r="E93" s="121"/>
      <c r="F93" s="122"/>
      <c r="G93" s="114" t="e">
        <f>+#REF!*G$4/G$3</f>
        <v>#REF!</v>
      </c>
      <c r="H93" s="114" t="e">
        <f>+#REF!*H$4/H$3</f>
        <v>#REF!</v>
      </c>
      <c r="I93" s="114" t="e">
        <f>+#REF!*I$4/I$3</f>
        <v>#REF!</v>
      </c>
      <c r="J93" s="114" t="e">
        <f>+#REF!*J$4/J$3</f>
        <v>#REF!</v>
      </c>
      <c r="K93" s="114" t="e">
        <f>+#REF!*K$4/K$3</f>
        <v>#REF!</v>
      </c>
      <c r="L93" s="114" t="e">
        <f>+#REF!*L$4/L$3</f>
        <v>#REF!</v>
      </c>
      <c r="M93" s="114" t="e">
        <f>+#REF!*M$4/M$3</f>
        <v>#REF!</v>
      </c>
      <c r="N93" s="114" t="e">
        <f>+#REF!*N$4/N$3</f>
        <v>#REF!</v>
      </c>
      <c r="O93" s="114"/>
      <c r="P93" s="114" t="e">
        <f>+#REF!*P$4/P$3</f>
        <v>#REF!</v>
      </c>
      <c r="Q93" s="114" t="e">
        <f>+#REF!*Q$4/Q$3</f>
        <v>#REF!</v>
      </c>
      <c r="R93" s="114" t="e">
        <f>+#REF!*R$4/R$3</f>
        <v>#REF!</v>
      </c>
      <c r="S93" s="114" t="e">
        <f>+#REF!*S$4/S$3</f>
        <v>#REF!</v>
      </c>
      <c r="T93" s="114" t="e">
        <f>+#REF!*T$4/T$3</f>
        <v>#REF!</v>
      </c>
      <c r="U93" s="127"/>
      <c r="V93" s="115" t="e">
        <f>SUM(#REF!)-SUM(G93:T93)</f>
        <v>#REF!</v>
      </c>
    </row>
    <row r="94" spans="1:22" ht="12.75">
      <c r="A94" s="110" t="s">
        <v>865</v>
      </c>
      <c r="B94" s="114" t="e">
        <f>+#REF!</f>
        <v>#REF!</v>
      </c>
      <c r="C94" s="114" t="e">
        <f>+#REF!</f>
        <v>#REF!</v>
      </c>
      <c r="D94" s="114" t="e">
        <f t="shared" si="2"/>
        <v>#REF!</v>
      </c>
      <c r="E94" s="121"/>
      <c r="F94" s="122"/>
      <c r="G94" s="114" t="e">
        <f>+#REF!*G$4/G$3</f>
        <v>#REF!</v>
      </c>
      <c r="H94" s="114" t="e">
        <f>+#REF!*H$4/H$3</f>
        <v>#REF!</v>
      </c>
      <c r="I94" s="114" t="e">
        <f>+#REF!*I$4/I$3</f>
        <v>#REF!</v>
      </c>
      <c r="J94" s="114" t="e">
        <f>+#REF!*J$4/J$3</f>
        <v>#REF!</v>
      </c>
      <c r="K94" s="114" t="e">
        <f>+#REF!*K$4/K$3</f>
        <v>#REF!</v>
      </c>
      <c r="L94" s="114" t="e">
        <f>+#REF!*L$4/L$3</f>
        <v>#REF!</v>
      </c>
      <c r="M94" s="114" t="e">
        <f>+#REF!*M$4/M$3</f>
        <v>#REF!</v>
      </c>
      <c r="N94" s="114" t="e">
        <f>+#REF!*N$4/N$3</f>
        <v>#REF!</v>
      </c>
      <c r="O94" s="114"/>
      <c r="P94" s="114" t="e">
        <f>+#REF!*P$4/P$3</f>
        <v>#REF!</v>
      </c>
      <c r="Q94" s="114" t="e">
        <f>+#REF!*Q$4/Q$3</f>
        <v>#REF!</v>
      </c>
      <c r="R94" s="114" t="e">
        <f>+#REF!*R$4/R$3</f>
        <v>#REF!</v>
      </c>
      <c r="S94" s="114" t="e">
        <f>+#REF!*S$4/S$3</f>
        <v>#REF!</v>
      </c>
      <c r="T94" s="114" t="e">
        <f>+#REF!*T$4/T$3</f>
        <v>#REF!</v>
      </c>
      <c r="U94" s="127"/>
      <c r="V94" s="115" t="e">
        <f>SUM(#REF!)-SUM(G94:T94)</f>
        <v>#REF!</v>
      </c>
    </row>
    <row r="95" spans="1:22" ht="12.75">
      <c r="A95" s="110" t="s">
        <v>866</v>
      </c>
      <c r="B95" s="114" t="e">
        <f>+#REF!</f>
        <v>#REF!</v>
      </c>
      <c r="C95" s="114" t="e">
        <f>+#REF!</f>
        <v>#REF!</v>
      </c>
      <c r="D95" s="114" t="e">
        <f t="shared" si="2"/>
        <v>#REF!</v>
      </c>
      <c r="E95" s="121"/>
      <c r="F95" s="122"/>
      <c r="G95" s="114" t="e">
        <f>+#REF!*G$4/G$3</f>
        <v>#REF!</v>
      </c>
      <c r="H95" s="114" t="e">
        <f>+#REF!*H$4/H$3</f>
        <v>#REF!</v>
      </c>
      <c r="I95" s="114" t="e">
        <f>+#REF!*I$4/I$3</f>
        <v>#REF!</v>
      </c>
      <c r="J95" s="114" t="e">
        <f>+#REF!*J$4/J$3</f>
        <v>#REF!</v>
      </c>
      <c r="K95" s="114" t="e">
        <f>+#REF!*K$4/K$3</f>
        <v>#REF!</v>
      </c>
      <c r="L95" s="114" t="e">
        <f>+#REF!*L$4/L$3</f>
        <v>#REF!</v>
      </c>
      <c r="M95" s="114" t="e">
        <f>+#REF!*M$4/M$3</f>
        <v>#REF!</v>
      </c>
      <c r="N95" s="114" t="e">
        <f>+#REF!*N$4/N$3</f>
        <v>#REF!</v>
      </c>
      <c r="O95" s="114"/>
      <c r="P95" s="114" t="e">
        <f>+#REF!*P$4/P$3</f>
        <v>#REF!</v>
      </c>
      <c r="Q95" s="114" t="e">
        <f>+#REF!*Q$4/Q$3</f>
        <v>#REF!</v>
      </c>
      <c r="R95" s="114" t="e">
        <f>+#REF!*R$4/R$3</f>
        <v>#REF!</v>
      </c>
      <c r="S95" s="114" t="e">
        <f>+#REF!*S$4/S$3</f>
        <v>#REF!</v>
      </c>
      <c r="T95" s="114" t="e">
        <f>+#REF!*T$4/T$3</f>
        <v>#REF!</v>
      </c>
      <c r="U95" s="127"/>
      <c r="V95" s="115" t="e">
        <f>SUM(#REF!)-SUM(G95:T95)</f>
        <v>#REF!</v>
      </c>
    </row>
    <row r="96" spans="1:22" ht="13.5" thickBot="1">
      <c r="A96" s="111"/>
      <c r="B96" s="116"/>
      <c r="C96" s="117"/>
      <c r="D96" s="117"/>
      <c r="E96" s="123"/>
      <c r="F96" s="124"/>
      <c r="G96" s="117"/>
      <c r="H96" s="117"/>
      <c r="I96" s="117"/>
      <c r="J96" s="117"/>
      <c r="K96" s="117"/>
      <c r="L96" s="117"/>
      <c r="M96" s="117"/>
      <c r="N96" s="117"/>
      <c r="O96" s="117"/>
      <c r="P96" s="117"/>
      <c r="Q96" s="117"/>
      <c r="R96" s="117"/>
      <c r="S96" s="117"/>
      <c r="T96" s="117"/>
      <c r="U96" s="128"/>
      <c r="V96" s="118"/>
    </row>
    <row r="97" spans="1:22" s="106" customFormat="1" ht="13.5" thickTop="1">
      <c r="A97" s="74"/>
      <c r="B97" s="74"/>
      <c r="G97" s="106" t="e">
        <f>SUM(G72:G95)-G72</f>
        <v>#REF!</v>
      </c>
      <c r="H97" s="106" t="e">
        <f aca="true" t="shared" si="3" ref="H97:V97">SUM(H72:H95)-H72</f>
        <v>#REF!</v>
      </c>
      <c r="I97" s="106" t="e">
        <f t="shared" si="3"/>
        <v>#REF!</v>
      </c>
      <c r="J97" s="106" t="e">
        <f t="shared" si="3"/>
        <v>#REF!</v>
      </c>
      <c r="K97" s="106" t="e">
        <f t="shared" si="3"/>
        <v>#REF!</v>
      </c>
      <c r="L97" s="106" t="e">
        <f t="shared" si="3"/>
        <v>#REF!</v>
      </c>
      <c r="M97" s="106" t="e">
        <f t="shared" si="3"/>
        <v>#REF!</v>
      </c>
      <c r="N97" s="106" t="e">
        <f t="shared" si="3"/>
        <v>#REF!</v>
      </c>
      <c r="O97" s="106">
        <f t="shared" si="3"/>
        <v>0</v>
      </c>
      <c r="P97" s="106" t="e">
        <f>+#REF!*P$4/P$3</f>
        <v>#REF!</v>
      </c>
      <c r="Q97" s="106" t="e">
        <f t="shared" si="3"/>
        <v>#REF!</v>
      </c>
      <c r="R97" s="106" t="e">
        <f t="shared" si="3"/>
        <v>#REF!</v>
      </c>
      <c r="S97" s="106" t="e">
        <f t="shared" si="3"/>
        <v>#REF!</v>
      </c>
      <c r="T97" s="106" t="e">
        <f t="shared" si="3"/>
        <v>#REF!</v>
      </c>
      <c r="U97" s="106">
        <f t="shared" si="3"/>
        <v>0</v>
      </c>
      <c r="V97" s="106" t="e">
        <f t="shared" si="3"/>
        <v>#REF!</v>
      </c>
    </row>
    <row r="98" ht="12.75">
      <c r="I98"/>
    </row>
    <row r="99" ht="12.75">
      <c r="I99"/>
    </row>
    <row r="100" ht="12.75">
      <c r="I100"/>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sheetPr codeName="Hoja50">
    <tabColor indexed="41"/>
    <pageSetUpPr fitToPage="1"/>
  </sheetPr>
  <dimension ref="A1:M37"/>
  <sheetViews>
    <sheetView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6.8515625" style="0" customWidth="1"/>
    <col min="2" max="4" width="12.7109375" style="0" customWidth="1"/>
  </cols>
  <sheetData>
    <row r="1" spans="1:13" s="2" customFormat="1" ht="21.75" customHeight="1">
      <c r="A1"/>
      <c r="B1" s="283"/>
      <c r="C1" s="328"/>
      <c r="D1" s="289"/>
      <c r="E1" s="15"/>
      <c r="F1"/>
      <c r="G1" s="19"/>
      <c r="H1" s="23"/>
      <c r="I1" s="23"/>
      <c r="J1" s="429"/>
      <c r="K1" s="429"/>
      <c r="L1"/>
      <c r="M1"/>
    </row>
    <row r="2" spans="1:13" s="2" customFormat="1" ht="15" customHeight="1">
      <c r="A2"/>
      <c r="B2" s="5"/>
      <c r="C2" s="5"/>
      <c r="D2" s="283"/>
      <c r="E2" s="15"/>
      <c r="F2"/>
      <c r="G2"/>
      <c r="H2" s="23"/>
      <c r="I2" s="23"/>
      <c r="J2" s="23"/>
      <c r="K2" s="23"/>
      <c r="L2"/>
      <c r="M2"/>
    </row>
    <row r="3" spans="1:13" s="2" customFormat="1" ht="19.5">
      <c r="A3" s="378" t="s">
        <v>262</v>
      </c>
      <c r="B3" s="51"/>
      <c r="C3" s="51"/>
      <c r="D3" s="51"/>
      <c r="E3" s="6"/>
      <c r="F3"/>
      <c r="G3"/>
      <c r="H3" s="23"/>
      <c r="I3" s="23"/>
      <c r="J3" s="23"/>
      <c r="K3" s="23"/>
      <c r="L3"/>
      <c r="M3"/>
    </row>
    <row r="4" ht="18.75" customHeight="1"/>
    <row r="5" spans="1:4" ht="16.5" customHeight="1">
      <c r="A5" s="66"/>
      <c r="B5" s="67">
        <v>2010</v>
      </c>
      <c r="C5" s="67">
        <v>2009</v>
      </c>
      <c r="D5" s="67">
        <v>2008</v>
      </c>
    </row>
    <row r="6" spans="1:4" ht="7.5" customHeight="1">
      <c r="A6" s="53"/>
      <c r="B6" s="33"/>
      <c r="C6" s="33"/>
      <c r="D6" s="33"/>
    </row>
    <row r="7" spans="1:4" ht="12.75">
      <c r="A7" s="380" t="s">
        <v>912</v>
      </c>
      <c r="B7" s="365">
        <v>2.3837090050371397</v>
      </c>
      <c r="C7" s="365">
        <v>2.556630559062911</v>
      </c>
      <c r="D7" s="365">
        <v>2.2566116783186505</v>
      </c>
    </row>
    <row r="8" spans="1:4" ht="12.75">
      <c r="A8" s="381" t="s">
        <v>47</v>
      </c>
      <c r="B8" s="216">
        <v>0.811835932907517</v>
      </c>
      <c r="C8" s="216">
        <v>0.8158912249921402</v>
      </c>
      <c r="D8" s="216">
        <v>0.8742323474161305</v>
      </c>
    </row>
    <row r="9" spans="1:4" ht="12.75">
      <c r="A9" s="381" t="s">
        <v>914</v>
      </c>
      <c r="B9" s="216">
        <v>0.33898521419978755</v>
      </c>
      <c r="C9" s="216">
        <v>0.28439851378536835</v>
      </c>
      <c r="D9" s="216">
        <v>0.30091322612822974</v>
      </c>
    </row>
    <row r="10" spans="1:4" ht="12.75">
      <c r="A10" s="381" t="s">
        <v>917</v>
      </c>
      <c r="B10" s="216">
        <v>0.20733588489472926</v>
      </c>
      <c r="C10" s="216">
        <v>0.14918546435993876</v>
      </c>
      <c r="D10" s="216">
        <v>0.2328951248930965</v>
      </c>
    </row>
    <row r="11" spans="1:4" ht="7.5" customHeight="1">
      <c r="A11" s="54"/>
      <c r="B11" s="216"/>
      <c r="C11" s="216"/>
      <c r="D11" s="430"/>
    </row>
    <row r="12" spans="1:4" ht="12.75">
      <c r="A12" s="380" t="s">
        <v>918</v>
      </c>
      <c r="B12" s="365">
        <v>3.741866037039173</v>
      </c>
      <c r="C12" s="365">
        <v>3.8061057622003585</v>
      </c>
      <c r="D12" s="365">
        <v>3.664652376756108</v>
      </c>
    </row>
    <row r="13" spans="1:4" ht="12.75">
      <c r="A13" s="381" t="s">
        <v>919</v>
      </c>
      <c r="B13" s="216">
        <v>-1.6047517230050556</v>
      </c>
      <c r="C13" s="216">
        <v>-1.5393950757962749</v>
      </c>
      <c r="D13" s="216">
        <v>-1.632712499078918</v>
      </c>
    </row>
    <row r="14" spans="1:4" ht="12.75">
      <c r="A14" s="398" t="s">
        <v>920</v>
      </c>
      <c r="B14" s="216">
        <v>-0.8615575412729741</v>
      </c>
      <c r="C14" s="216">
        <v>-0.8565644699321773</v>
      </c>
      <c r="D14" s="216">
        <v>-0.9107054022006758</v>
      </c>
    </row>
    <row r="15" spans="1:5" ht="12.75">
      <c r="A15" s="398" t="s">
        <v>921</v>
      </c>
      <c r="B15" s="216">
        <v>-0.6070562370363565</v>
      </c>
      <c r="C15" s="216">
        <v>-0.5545078724684837</v>
      </c>
      <c r="D15" s="216">
        <v>-0.5870362479337815</v>
      </c>
      <c r="E15" s="19"/>
    </row>
    <row r="16" spans="1:4" ht="12.75">
      <c r="A16" s="389" t="s">
        <v>243</v>
      </c>
      <c r="B16" s="216">
        <v>-0.13613794469572463</v>
      </c>
      <c r="C16" s="216">
        <v>-0.128322733395614</v>
      </c>
      <c r="D16" s="216">
        <v>-0.13497084894446065</v>
      </c>
    </row>
    <row r="17" spans="1:4" ht="8.25" customHeight="1">
      <c r="A17" s="54"/>
      <c r="B17" s="216"/>
      <c r="C17" s="216"/>
      <c r="D17" s="216"/>
    </row>
    <row r="18" spans="1:4" ht="12.75">
      <c r="A18" s="380" t="s">
        <v>923</v>
      </c>
      <c r="B18" s="365">
        <v>2.137114314034118</v>
      </c>
      <c r="C18" s="365">
        <v>2.2667106864040836</v>
      </c>
      <c r="D18" s="365">
        <v>2.0319398776771895</v>
      </c>
    </row>
    <row r="19" spans="1:4" ht="12.75">
      <c r="A19" s="381" t="s">
        <v>0</v>
      </c>
      <c r="B19" s="216">
        <v>-0.844313169578156</v>
      </c>
      <c r="C19" s="216">
        <v>-1.007961033532052</v>
      </c>
      <c r="D19" s="216">
        <v>-0.5678191395728627</v>
      </c>
    </row>
    <row r="20" spans="1:4" ht="12.75">
      <c r="A20" s="381" t="s">
        <v>201</v>
      </c>
      <c r="B20" s="216">
        <v>-0.14362815323350053</v>
      </c>
      <c r="C20" s="216">
        <v>-0.20241719026898525</v>
      </c>
      <c r="D20" s="216">
        <v>-0.12666217282434808</v>
      </c>
    </row>
    <row r="21" spans="1:4" ht="6.75" customHeight="1">
      <c r="A21" s="54"/>
      <c r="B21" s="216"/>
      <c r="C21" s="216"/>
      <c r="D21" s="216"/>
    </row>
    <row r="22" spans="1:4" ht="12.75">
      <c r="A22" s="380" t="s">
        <v>3</v>
      </c>
      <c r="B22" s="365">
        <v>1.1491729912224613</v>
      </c>
      <c r="C22" s="365">
        <v>1.0563324626030464</v>
      </c>
      <c r="D22" s="365">
        <v>1.3374585652799789</v>
      </c>
    </row>
    <row r="23" spans="1:4" ht="12.75">
      <c r="A23" s="381" t="s">
        <v>4</v>
      </c>
      <c r="B23" s="216">
        <v>-0.25533262080670155</v>
      </c>
      <c r="C23" s="216">
        <v>-0.21010087209093647</v>
      </c>
      <c r="D23" s="216">
        <v>-0.29757774462538716</v>
      </c>
    </row>
    <row r="24" spans="1:4" ht="7.5" customHeight="1">
      <c r="A24" s="54"/>
      <c r="B24" s="216"/>
      <c r="C24" s="216"/>
      <c r="D24" s="217"/>
    </row>
    <row r="25" spans="1:4" ht="12.75">
      <c r="A25" s="380" t="s">
        <v>244</v>
      </c>
      <c r="B25" s="365">
        <v>0.8938403704157598</v>
      </c>
      <c r="C25" s="365">
        <v>0.8462315905121097</v>
      </c>
      <c r="D25" s="365">
        <v>1.0398808206545918</v>
      </c>
    </row>
    <row r="26" spans="1:4" ht="9.75" customHeight="1">
      <c r="A26" s="146"/>
      <c r="B26" s="217"/>
      <c r="C26" s="217"/>
      <c r="D26" s="217"/>
    </row>
    <row r="27" spans="1:4" ht="26.25" customHeight="1">
      <c r="A27" s="431" t="s">
        <v>245</v>
      </c>
      <c r="B27" s="365">
        <v>0.8938403704157598</v>
      </c>
      <c r="C27" s="365">
        <v>1.0396165895741118</v>
      </c>
      <c r="D27" s="365">
        <v>1.1160740524598496</v>
      </c>
    </row>
    <row r="28" spans="1:4" ht="12.75">
      <c r="A28" s="381" t="s">
        <v>246</v>
      </c>
      <c r="B28" s="216">
        <v>-0.06957940703335647</v>
      </c>
      <c r="C28" s="216">
        <v>-0.07085767440221723</v>
      </c>
      <c r="D28" s="216">
        <v>-0.07058869868582343</v>
      </c>
    </row>
    <row r="29" spans="1:4" ht="6.75" customHeight="1">
      <c r="A29" s="54"/>
      <c r="B29" s="216"/>
      <c r="C29" s="216"/>
      <c r="D29" s="430"/>
    </row>
    <row r="30" spans="1:4" ht="12.75">
      <c r="A30" s="380" t="s">
        <v>7</v>
      </c>
      <c r="B30" s="365">
        <v>0.8242609633824033</v>
      </c>
      <c r="C30" s="365">
        <v>0.7753739161098925</v>
      </c>
      <c r="D30" s="365">
        <v>0.9692921219687683</v>
      </c>
    </row>
    <row r="31" spans="1:4" ht="9.75" customHeight="1">
      <c r="A31" s="146"/>
      <c r="B31" s="217"/>
      <c r="C31" s="217"/>
      <c r="D31" s="217"/>
    </row>
    <row r="32" spans="1:4" ht="12.75">
      <c r="A32" s="380" t="s">
        <v>9</v>
      </c>
      <c r="B32" s="365">
        <v>0.8242609633824033</v>
      </c>
      <c r="C32" s="365">
        <v>0.9687589151718945</v>
      </c>
      <c r="D32" s="365">
        <v>1.0454853537740263</v>
      </c>
    </row>
    <row r="33" spans="2:4" ht="12.75">
      <c r="B33" s="432"/>
      <c r="C33" s="432"/>
      <c r="D33" s="432"/>
    </row>
    <row r="34" spans="1:4" ht="12.75">
      <c r="A34" s="411" t="s">
        <v>199</v>
      </c>
      <c r="B34" s="433"/>
      <c r="C34" s="433"/>
      <c r="D34" s="433"/>
    </row>
    <row r="35" spans="1:4" ht="12.75">
      <c r="A35" s="375" t="s">
        <v>247</v>
      </c>
      <c r="B35" s="208">
        <v>558807.5791068492</v>
      </c>
      <c r="C35" s="208">
        <v>542968.7091</v>
      </c>
      <c r="D35" s="208">
        <v>517856.2670874316</v>
      </c>
    </row>
    <row r="37" spans="1:4" ht="12.75">
      <c r="A37" s="60"/>
      <c r="C37" s="326"/>
      <c r="D37" s="326"/>
    </row>
  </sheetData>
  <printOptions horizontalCentered="1"/>
  <pageMargins left="0.75" right="0.75" top="0.5905511811023623" bottom="1" header="0" footer="0"/>
  <pageSetup fitToHeight="1" fitToWidth="1" horizontalDpi="300" verticalDpi="300" orientation="portrait" paperSize="9" r:id="rId2"/>
  <headerFooter alignWithMargins="0">
    <oddFooter>&amp;R&amp;A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BBV</dc:creator>
  <cp:keywords/>
  <dc:description/>
  <cp:lastModifiedBy>BBVA</cp:lastModifiedBy>
  <cp:lastPrinted>2011-03-07T17:57:45Z</cp:lastPrinted>
  <dcterms:created xsi:type="dcterms:W3CDTF">2001-02-17T14:33:02Z</dcterms:created>
  <dcterms:modified xsi:type="dcterms:W3CDTF">2011-06-28T11:33:00Z</dcterms:modified>
  <cp:category/>
  <cp:version/>
  <cp:contentType/>
  <cp:contentStatus/>
</cp:coreProperties>
</file>